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codeName="Тази_работна_книга" defaultThemeVersion="124226"/>
  <mc:AlternateContent xmlns:mc="http://schemas.openxmlformats.org/markup-compatibility/2006">
    <mc:Choice Requires="x15">
      <x15ac:absPath xmlns:x15ac="http://schemas.microsoft.com/office/spreadsheetml/2010/11/ac" url="D:\OneDrive\ОБЩИНА ПЕЩЕРА\001-ОБЩЕСТВЕНИ ПОРЪЧКИ\2018\028- Пазарни консултации - Преустройство\"/>
    </mc:Choice>
  </mc:AlternateContent>
  <xr:revisionPtr revIDLastSave="243" documentId="11_D926B866CB7CA1F98D4EB06FA0C2A0E99B9AC3BD" xr6:coauthVersionLast="34" xr6:coauthVersionMax="34" xr10:uidLastSave="{B0124B06-279C-4F1D-A63D-A9C3CFF5624F}"/>
  <bookViews>
    <workbookView xWindow="0" yWindow="120" windowWidth="19440" windowHeight="6600" xr2:uid="{00000000-000D-0000-FFFF-FFFF00000000}"/>
  </bookViews>
  <sheets>
    <sheet name="KS" sheetId="1" r:id="rId1"/>
  </sheets>
  <definedNames>
    <definedName name="_xlnm.Print_Area" localSheetId="0">KS!$A$1:$D$217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217" i="1" l="1"/>
  <c r="F216" i="1"/>
  <c r="F215" i="1"/>
  <c r="F214" i="1"/>
  <c r="F213" i="1"/>
  <c r="F212" i="1"/>
  <c r="F211" i="1"/>
  <c r="F210" i="1"/>
  <c r="F209" i="1"/>
  <c r="F208" i="1"/>
  <c r="F206" i="1"/>
  <c r="F205" i="1"/>
  <c r="F204" i="1"/>
  <c r="F203" i="1"/>
  <c r="F202" i="1"/>
  <c r="F201" i="1"/>
  <c r="F200" i="1"/>
  <c r="F199" i="1"/>
  <c r="F198" i="1"/>
  <c r="F197" i="1"/>
  <c r="F194" i="1"/>
  <c r="F193" i="1"/>
  <c r="F191" i="1"/>
  <c r="F190" i="1"/>
  <c r="F189" i="1"/>
  <c r="F188" i="1"/>
  <c r="F186" i="1"/>
  <c r="F185" i="1"/>
  <c r="F184" i="1"/>
  <c r="F183" i="1"/>
  <c r="F182" i="1"/>
  <c r="F181" i="1"/>
  <c r="F179" i="1"/>
  <c r="F178" i="1"/>
  <c r="F177" i="1"/>
  <c r="F176" i="1"/>
  <c r="F175" i="1"/>
  <c r="F174" i="1"/>
  <c r="F173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78" i="1"/>
  <c r="F77" i="1"/>
  <c r="F76" i="1"/>
  <c r="F75" i="1"/>
  <c r="F74" i="1"/>
  <c r="F73" i="1"/>
  <c r="F72" i="1"/>
  <c r="F71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7" i="1"/>
  <c r="F26" i="1"/>
  <c r="F25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49" i="1" l="1"/>
  <c r="F70" i="1"/>
  <c r="F80" i="1"/>
  <c r="F180" i="1"/>
  <c r="F192" i="1"/>
  <c r="F196" i="1"/>
  <c r="F195" i="1" s="1"/>
  <c r="F119" i="1"/>
  <c r="F159" i="1"/>
  <c r="F172" i="1"/>
  <c r="F187" i="1"/>
  <c r="F207" i="1"/>
  <c r="D29" i="1"/>
  <c r="F29" i="1" s="1"/>
  <c r="D28" i="1"/>
  <c r="F28" i="1" s="1"/>
  <c r="D24" i="1"/>
  <c r="F24" i="1" s="1"/>
  <c r="D23" i="1"/>
  <c r="F23" i="1" s="1"/>
  <c r="D22" i="1"/>
  <c r="F22" i="1" s="1"/>
  <c r="F79" i="1" l="1"/>
  <c r="D21" i="1"/>
  <c r="F21" i="1" s="1"/>
  <c r="F3" i="1" s="1"/>
  <c r="F218" i="1" l="1"/>
  <c r="F219" i="1" s="1"/>
  <c r="F220" i="1" s="1"/>
</calcChain>
</file>

<file path=xl/sharedStrings.xml><?xml version="1.0" encoding="utf-8"?>
<sst xmlns="http://schemas.openxmlformats.org/spreadsheetml/2006/main" count="589" uniqueCount="365">
  <si>
    <t>Позиция</t>
  </si>
  <si>
    <t>m</t>
  </si>
  <si>
    <t>бр.</t>
  </si>
  <si>
    <t>I.</t>
  </si>
  <si>
    <t>Натоварване ръчно, разтоварване боклуци и отпадъци и превоз с камион до 16 km</t>
  </si>
  <si>
    <t>Доставка на силов контакт тип "Шуко" (L,N,PE)-16A/230V, единичен, IP20</t>
  </si>
  <si>
    <t>Монтаж на силов контакт тип "Шуко" (L,N,PE)-16A/230V, единичен, IP20</t>
  </si>
  <si>
    <t>Доставка на силов контакт тип "Шуко" (L,N,PE)-16A/230V, единичен за  монтаж в гипскартон, IP44</t>
  </si>
  <si>
    <t>Монтаж на силов контакт тип "Шуко" (L,N,PE)-16A/230V, единичен за монтаж в гипскартон, IP44</t>
  </si>
  <si>
    <t>Доставка на разпределително табло ТО-1 - по схема</t>
  </si>
  <si>
    <t xml:space="preserve">Монтаж на разпределително табло ТО-1 - </t>
  </si>
  <si>
    <t>Доставка на СВТ 5х16мм2</t>
  </si>
  <si>
    <t>м</t>
  </si>
  <si>
    <t>Монтаж на скоби  на СВТ /NHXH/5х16мм2</t>
  </si>
  <si>
    <t>Доставка на СВТ3х1,5мм2</t>
  </si>
  <si>
    <t>Доставка на СВТ3х1,0мм2</t>
  </si>
  <si>
    <t>Полагане на СВТ по скара</t>
  </si>
  <si>
    <t>Доставка на гофрирана PVC тръба Ø 16</t>
  </si>
  <si>
    <t>Монтаж на гофрирана PVC тръба Ø 16 в гипскартон  стена</t>
  </si>
  <si>
    <t>Направа на контактен излаз със СВТ до8м</t>
  </si>
  <si>
    <t>Направа на контактен излаз с ПВВМ3х2,5мм2 до 8м</t>
  </si>
  <si>
    <t>Доставка на гофрирана PVC тръба Ø 23</t>
  </si>
  <si>
    <t>Монтаж на гофрирана PVC тръба Ø 23 в гипскартон  стена</t>
  </si>
  <si>
    <t>Електрически измервания на изолация на захранващи кабели, импеданс за всички изводи и контакти, измерване на дефектнотокова защита, измерване на осветеността</t>
  </si>
  <si>
    <t>к-т</t>
  </si>
  <si>
    <t>ЕЛЕКТРО</t>
  </si>
  <si>
    <t>СТРУКТУРНО ОКАБЕЛЯВАНЕ</t>
  </si>
  <si>
    <t>Доставка на 3бр. силови контакти тип "Шуко" (L,N,PE)-16A/230V с 3бр. RJ45/Cat.5e  в  хоризонтална рамка, IP20 за монтаж в гипскартон стена</t>
  </si>
  <si>
    <t>Монтаж на 3бр. силови контакти тип "Шуко" (L,N,PE)-16A/230V с 3бр. RJ45/Cat.5e  в  хоризонтална рамка, IP20 за монтаж в гипскартон стена с включени конзоли</t>
  </si>
  <si>
    <t xml:space="preserve">Доставка на 1бр. силови контакти тип "Шуко" (L,N,PE)-16A/230V и 2бр. RJ45/Cat.5e  в  хоризонтална рамка, IP20 </t>
  </si>
  <si>
    <t>Монтаж на 1бр. силови контакти тип "Шуко" (L,N,PE)-16A/230V и 2бр. RJ45/Cat.5e  в  хоризонтална рамка, IP21</t>
  </si>
  <si>
    <t>Монтаж на сграден телекомуникационен шкаф 19”, 42U – окомплектован</t>
  </si>
  <si>
    <t>Доставка на кабел F/UTP Cat.5e</t>
  </si>
  <si>
    <t>Полагане на кабел F/UTP Cat.5e по скара</t>
  </si>
  <si>
    <t>Изтегляне  на кабел F/UTP Cat.5e в монтирани тръби</t>
  </si>
  <si>
    <t xml:space="preserve">Доставка на метална кабелоносеща перфорирана скара с ширина 400mm с височина на борда 60mm </t>
  </si>
  <si>
    <t xml:space="preserve">Доставка на метална кабелоносеща перфорирана скара с ширина 200mm с височина на борда 60mm </t>
  </si>
  <si>
    <t xml:space="preserve">Монтаж на метална кабелоносеща скара </t>
  </si>
  <si>
    <t>Доставка на табло компютри - по схема</t>
  </si>
  <si>
    <t>Монтаж на табло компютри - по схема</t>
  </si>
  <si>
    <t>Доставка на табло сървър - по схема</t>
  </si>
  <si>
    <t>Монтаж на табло сървър - по схема</t>
  </si>
  <si>
    <t>Доставка на кабел СВТ /NHXH/5х10мм2</t>
  </si>
  <si>
    <t>Доставка на кабел СВТ /NHXH/5х16мм2</t>
  </si>
  <si>
    <t>Монтаж на  PVC канали</t>
  </si>
  <si>
    <t xml:space="preserve">Доставка на оптичен кабел 6 влакна </t>
  </si>
  <si>
    <t>Изтегляне на оптичен кабел в тръби</t>
  </si>
  <si>
    <t>бр</t>
  </si>
  <si>
    <t>Демонтаж и извозване на тухлени зидове</t>
  </si>
  <si>
    <t>Демонтаж и извозване на дървена конструкция и обшивки на съществуващи дървени подиуми, окачен таван, дървена преградна стена, бар, ламперии и други</t>
  </si>
  <si>
    <t>Демонтаж и извозване на зидана пещ с размери 2,6/1,35/2,3м.</t>
  </si>
  <si>
    <t>Демонтаж и извозване на подови настилки</t>
  </si>
  <si>
    <t>Демонтаж на съществуващи дървени вътрешни врати</t>
  </si>
  <si>
    <t>Доставка и изграждане на зид с дебелина 25 см. от газобетон</t>
  </si>
  <si>
    <t xml:space="preserve">Очукване на варова мазилка по вътрешни стени и тавани </t>
  </si>
  <si>
    <t>Изкърпване на варо-циментова мазилка по вътрешни стени и тавани</t>
  </si>
  <si>
    <t xml:space="preserve">Гипсова шпакловка по вътрешни стени </t>
  </si>
  <si>
    <t>Грундиране с латекс за боядисване по вътрешни стени и тавани</t>
  </si>
  <si>
    <t xml:space="preserve">Боядисване с латекс - двукратно по вътрешни стени и тавани </t>
  </si>
  <si>
    <t>Доставка и монтаж на фаянсови плочки по стени на санитарни помещения</t>
  </si>
  <si>
    <t>Доставка и монтаж на растерен окачен таван от влагоустойчив гипсокартон 60/60см., на носещ метален профил</t>
  </si>
  <si>
    <t>Доставка и монтаж на растерен окачен таван от гипсокартон 60/60см., на носещ метален профил</t>
  </si>
  <si>
    <t>Доставка и полагане на настилка от гранитогрес, нехлъзгащо покритие, вкл. лепило</t>
  </si>
  <si>
    <t>Доставка и монтаж на вътрешна вратa от алуминиева дограма, плътна, 100/200см, брава и дръжка обикновени, секретен патрон с три ключа</t>
  </si>
  <si>
    <t>Доставка и монтаж на вътрешна вратa от алуминиева дограма, плътна, 80/200см, брава и дръжка обикновени, секретен патрон с три ключа</t>
  </si>
  <si>
    <t>Доставка и монтаж на вътрешна вратa от алуминиева дограма, плътна, 70/200см, брава и дръжка обикновени, секретен патрон с три ключа</t>
  </si>
  <si>
    <t>Доставка и монтаж на кабелен PVC канал 140/70 в комплект с крепеж за топлоизолация</t>
  </si>
  <si>
    <t>Доставка и монтаж на крайна капачка за PVC канал</t>
  </si>
  <si>
    <t>Полагане на сноп кабели в PVC канал</t>
  </si>
  <si>
    <t xml:space="preserve">Доставка на осветително тяло тип "Луна" за монтаж в окачен таван с ал. рефлектор 1х10вт./220V  ІР-21, с LED
</t>
  </si>
  <si>
    <t xml:space="preserve">Монтаж на осветително тяло тип "Луна" за монтаж в окачен таван с ал. рефлектор 1х10вт./220V  ІР-21, с LED
</t>
  </si>
  <si>
    <t>Доставка на СВТ3х2,5мм2</t>
  </si>
  <si>
    <t>Полагане на СВТ3х2,5мм2</t>
  </si>
  <si>
    <t>Доставка на СВТ3х4мм2</t>
  </si>
  <si>
    <t>Полагане на СВТ 3х4мм2</t>
  </si>
  <si>
    <t xml:space="preserve">Доставка на 3бр. силови контакти тип "Шуко" (L,N,PE)-16A/230V с 3бр. RJ45/Cat.5e  в  хоризонтална рамка, IP20 </t>
  </si>
  <si>
    <t>Монтаж на 3бр. силови контакти тип "Шуко" (L,N,PE)-16A/230V с 3бр. RJ45/Cat.5e  в  хоризонтална рамка, IP21</t>
  </si>
  <si>
    <t>Доставка на PVC канал 110/70</t>
  </si>
  <si>
    <t>Доставка на PVC канал 60/40</t>
  </si>
  <si>
    <t>Доставка на PVC канал 40/40</t>
  </si>
  <si>
    <t>Доставка на PVC канал 30/15</t>
  </si>
  <si>
    <t>Полагане на кабел по скара</t>
  </si>
  <si>
    <t>Доставка и полагане на телефонен кабел 70х2х0,5мм2</t>
  </si>
  <si>
    <t>Направа на отвор в бетон ф20мм</t>
  </si>
  <si>
    <t>Направа на връзки в PVC канал</t>
  </si>
  <si>
    <t>Доставка на кабел СВТ 3х1,5мм2</t>
  </si>
  <si>
    <t>Доставка, монтаж и връзване на разклонителна кутия</t>
  </si>
  <si>
    <t>Монтаж на вентилтор</t>
  </si>
  <si>
    <t>Монтаж на осветително тяло над мивка</t>
  </si>
  <si>
    <t>Полагане на кабел F/UTP Cat.5e</t>
  </si>
  <si>
    <t>Доставка и полагане на гофре ф23- обикновено</t>
  </si>
  <si>
    <t>Доставка и полагане на кабел тип СВТ 5х4мм2</t>
  </si>
  <si>
    <t>Доставка и монтаж на автоматичен прекъсвач 3Р - 25А</t>
  </si>
  <si>
    <t>Доставка и монтаж на автоматичен прекъсвач 160А</t>
  </si>
  <si>
    <t>Доставка и монтаж на АП 1Р 25А</t>
  </si>
  <si>
    <t>Доставка и монтаж на АП 1Р 10А</t>
  </si>
  <si>
    <t>Доставка на осветително тяло с LED 2х10W, за  монтаж в окачен таван IP20</t>
  </si>
  <si>
    <t>Монтаж на осветително тяло с LED 2х10W, в окачен таван, IP20</t>
  </si>
  <si>
    <t>Доставка на осветително тяло с  LED лампа 4х10W, за  монтаж в окачен таван, IP20</t>
  </si>
  <si>
    <t>Монтаж на осветително тяло с LED лампа 4х10W, за  монтаж в окачен таван, IP20</t>
  </si>
  <si>
    <t>Доставка на евакуационно осветително тяло с LED 1x6W, вградена акумулаторна батерия, за монтаж на таван с провес и пиктограма за авариен изход, IP42</t>
  </si>
  <si>
    <t>Монтаж на евакуационно осветително тяло с LED 1x6W, вградена акумулаторна батерия, за монтаж на таван с провес и пиктограма за авариен изход, IP42</t>
  </si>
  <si>
    <t>Доставка на ключ обикновен за скрит монтаж, 10A/230V, IP21</t>
  </si>
  <si>
    <t>Монтаж на ключ обикновен за скрит монтаж, 10A/230V, IP22</t>
  </si>
  <si>
    <t>Доставка на ключ девиаторен за скрит монтаж, 10A/230V, IP21</t>
  </si>
  <si>
    <t>Монтаж на ключ девиаторен за скрит монтаж, 10A/230V, IP21</t>
  </si>
  <si>
    <t>Доставка на ключ сериен за скрит монтаж, 10A/230V, IP21</t>
  </si>
  <si>
    <t>Монтаж на ключ сериен за скрит монтаж, 10A/230V, IP21</t>
  </si>
  <si>
    <t>ВИК</t>
  </si>
  <si>
    <t>Полипропиленови тръби ф25 PN20 екв. на "Stabi"</t>
  </si>
  <si>
    <t>Полипропиленови тръби ф20  екв. на "Stabi"</t>
  </si>
  <si>
    <t xml:space="preserve">Спирателен кран с изпр.1/2 " </t>
  </si>
  <si>
    <t>Спирателен кран 1/2”</t>
  </si>
  <si>
    <t>Топлоизолация  на водопровод -  тип”Мирелон” на водопр Ф20х9мм</t>
  </si>
  <si>
    <t>Топлоизолация  на водопровод -  тип”Мирелон” на водопр ф25х9мм</t>
  </si>
  <si>
    <t>Обемен бойлер 25литра в комплект</t>
  </si>
  <si>
    <t>Изпитване водопровод</t>
  </si>
  <si>
    <t>Дезинфекция с хлорамин</t>
  </si>
  <si>
    <t>Връзка към съществуващо СВО</t>
  </si>
  <si>
    <t>PVC тръби Ф50</t>
  </si>
  <si>
    <t>PVC тръби Ф110</t>
  </si>
  <si>
    <t>Противовакуумна клапа</t>
  </si>
  <si>
    <t>Позмазване на отвори</t>
  </si>
  <si>
    <t>Изпитване канализация</t>
  </si>
  <si>
    <t>Фасонни парчета PVCФ50</t>
  </si>
  <si>
    <t>Фасонни парчета PVCФ110</t>
  </si>
  <si>
    <t>72 часови ВК проби</t>
  </si>
  <si>
    <t>Гофрирана тръба Ф32 за конденз от климатици</t>
  </si>
  <si>
    <t>ЕЛЕКТРОИНСТАЛАЦИИ</t>
  </si>
  <si>
    <t xml:space="preserve">Доставка и монтаж на предстенна обшивка от гипсокартон – един слой на 10 см. метален  профил с топлоизолация </t>
  </si>
  <si>
    <t>Доставка и монтаж на предстенна обшивка от влагоустойчив гипсокартон GKBI един слой на 5 см. метален  профил с топлоизолация мин. Вата 10 см.</t>
  </si>
  <si>
    <t>Доставка и монтаж на стени от влагоустойчив гипсокартон GKBI 12,5 см, двестранно по един слой на 10 см. Mетален профил  с топлоизолация мин. вата 10см.</t>
  </si>
  <si>
    <t>Част: Архитектурна</t>
  </si>
  <si>
    <t>мл</t>
  </si>
  <si>
    <t>Доставка и монтаж на щурцове</t>
  </si>
  <si>
    <t>Доставка и монтаж на алуминиев прозорец  260/100см - за новоизградени помещения зад гишета</t>
  </si>
  <si>
    <t>Доставка и монтаж на алуминиев прозорец  160/70см - за новоизградени помещения зад гишета</t>
  </si>
  <si>
    <t>Доставка и монтаж на алуминиев прозорец  170/83см - за новоизградени помещения зад гишета</t>
  </si>
  <si>
    <t>Доставка и монтаж на алуминиев прозорец  155/83см - за новоизградени помещения зад гишета</t>
  </si>
  <si>
    <t>Доставка и монтаж на алуминиев прозорец  70/100см - за новоизградени помещения зад гишета</t>
  </si>
  <si>
    <t>Доставка и монтаж на алуминиеви врати за баня с каса, размер 113/211см, с 3  броя дръжки за инвалиди на височина 90см от готов под до остта им, с обшивка от двете страни до височина 40см от под, на гипсокартонен зид 15см, цвят бял с пълнеж от PVC ламперия, WC заключване</t>
  </si>
  <si>
    <t>Доставка и монтаж на алуминиев прозорец  165/83см - за новоизградени помещения зад гишета</t>
  </si>
  <si>
    <t>Доставка и монтаж на стъклена витрина на силиконова фуга, 250/210см</t>
  </si>
  <si>
    <t>Доставка и монтаж на алуминиев прозорец  160/83см - за новоизградени помещения зад гишета</t>
  </si>
  <si>
    <t>Доставка и монтаж на алуминиеви врати размер 90/200см, брава и дръжка обикновени,  цвят бял с пълнеж от ПДЧ</t>
  </si>
  <si>
    <t>Направа на тухлена зидария на 1тухла на ВЦР за надзиждания при ремонти - до 3м3</t>
  </si>
  <si>
    <t>Доставка и полагане на армирана циментова замазка по под с деб.до 4см</t>
  </si>
  <si>
    <t>Доставка и монтаж на первази от гранитогрес - H &lt; 10см</t>
  </si>
  <si>
    <t xml:space="preserve">Замонолитване на вентилационни отвори, вкл. направа кофраж, армировка и бетон </t>
  </si>
  <si>
    <t>Доставка и монтаж на стъклена витрина на силиконова фуга, 340/210см, с  вградена врата 91/210см.</t>
  </si>
  <si>
    <t xml:space="preserve">Доставка и монтаж на стъклена витрина на силиконова фуга, 230/374см, </t>
  </si>
  <si>
    <t>Доставка и монтаж на вътрешна вратa от алуминиева дограма, плътна, 135/207см, брава и дръжка обикновени, секретен патрон с три ключа</t>
  </si>
  <si>
    <t>Доставка и монтаж на сешоари за ръце</t>
  </si>
  <si>
    <t>Доставка и монтаж на камери за видеонаблюдение</t>
  </si>
  <si>
    <t>Ремонт площадка и стълбище пред вход</t>
  </si>
  <si>
    <t>Демонтаж клекало</t>
  </si>
  <si>
    <t>Демонтаж мивка</t>
  </si>
  <si>
    <t>Демонтаж смесителни батерии</t>
  </si>
  <si>
    <t>Демонтаж врата</t>
  </si>
  <si>
    <t>Доставка и монтаж на смесителни батерии /стоящи/ за тоалетни умивалници</t>
  </si>
  <si>
    <t>Доставка и монтаж на тоалетен умивалник среден - стандартен формат със стенен полуботуш и сифон бутилков</t>
  </si>
  <si>
    <t>Доставка и монтаж на тоалетен умивалник с долен шкаф и сифон бутилков</t>
  </si>
  <si>
    <t>Доставка и монтаж на тоалетна чиния - моноблок, компл. СК, маншон, мека връзка - задно отводнение</t>
  </si>
  <si>
    <t>Доставка и монтаж на писоар, вкл.кран напорен</t>
  </si>
  <si>
    <t>Доставка и монтаж бойлери елайлирани 10л - под налягане</t>
  </si>
  <si>
    <t>Доставка и монтаж бойлер 15л под мивка - под налягане</t>
  </si>
  <si>
    <t>Ремонт тоалетни в Община Пещера - 2 и 3 етаж и Ресторант</t>
  </si>
  <si>
    <t>Доставка и монтаж на дозатори за пяна 0,5л, бели</t>
  </si>
  <si>
    <t>Доставка и монтаж на диспенсери за тоалетна хартия</t>
  </si>
  <si>
    <t>Доставка и монтаж преходни лайсни</t>
  </si>
  <si>
    <t>Доставка на четки за тоалетни чинии</t>
  </si>
  <si>
    <t>Доставка на кошове за боклук със стоманен капак - 25л</t>
  </si>
  <si>
    <t>Доставка на кошове за боклук с педал - 12л</t>
  </si>
  <si>
    <t>Доставка и монтаж на канелка</t>
  </si>
  <si>
    <t>Доставка и направа на кофраж за площадка и стълбище</t>
  </si>
  <si>
    <t>Доставка и монтаж на армировка за площадка и стълбище</t>
  </si>
  <si>
    <t>кг</t>
  </si>
  <si>
    <t>Доставка и полагане на бетон Б25 за площадка и стълбище</t>
  </si>
  <si>
    <t>Доставка и направа на настилка от реолит</t>
  </si>
  <si>
    <t>Доставка и направа на стъпала от реолит</t>
  </si>
  <si>
    <t>Доставка и направа на чела от реолит</t>
  </si>
  <si>
    <t>Доставка на сграден телекомуникационен шкаф 19”, 42U - окомплектован</t>
  </si>
  <si>
    <t>ВЕНТИЛАЦИЯ</t>
  </si>
  <si>
    <t>Доставка и монтаж на вентилатори СВ - 90 м3/ч</t>
  </si>
  <si>
    <t>Доставка и монтаж на гофрирани тръби ф100мм, вкл. фитинги</t>
  </si>
  <si>
    <t>Обработка цокъл на фасада</t>
  </si>
  <si>
    <t>II.</t>
  </si>
  <si>
    <t>III.</t>
  </si>
  <si>
    <t>Електромонтажни дейности по Фасада</t>
  </si>
  <si>
    <t>Електромонтажни дейности в Заседателна зала</t>
  </si>
  <si>
    <t>Други Електромонтажни дейности</t>
  </si>
  <si>
    <t>Електромонтажни дейности в тоалетни - 2, 3ет - Община</t>
  </si>
  <si>
    <t>Доставка и монтаж на фаянсови плочки по страници на дограма в санитарни помещения</t>
  </si>
  <si>
    <t>Направа на лампен излаз със СВТ до 8м</t>
  </si>
  <si>
    <t>Описание на строително - монтажни работи</t>
  </si>
  <si>
    <t>Ед.мярка</t>
  </si>
  <si>
    <t>Количество</t>
  </si>
  <si>
    <t>IV.</t>
  </si>
  <si>
    <t>ВЪТРЕШЕН ВОДОПРОВОД - МОНТАЖНИ РАБОТИ</t>
  </si>
  <si>
    <t>ВЪТРЕШНА КАНАЛИЗАЦИЯ - МОНТАЖНИ РАБОТИ</t>
  </si>
  <si>
    <t>Доставка и монтаж на предстенна обшивка от обикновен гипсокартон GKB - един слой на 5 см. метален  профил с топлоизолация мин. вата 10 см.</t>
  </si>
  <si>
    <t xml:space="preserve">Доставка на обикновен гипсокартон GKB за направа на кутии на метална конструкция, вкл. гундиране и боядисване с латексова боя </t>
  </si>
  <si>
    <t>Демонтаж на чугунена тръба за канализация</t>
  </si>
  <si>
    <t>Доставка и монтаж на стени от гипсокартон - 12.5 см, двустранно с един слой (влагоустойчив само към мокрите помещения) на 5см метален профил с топлоизолация мин. вата 10см</t>
  </si>
  <si>
    <t>Доставка и монтаж на стени от негорим гипсокартон, клас на реакция на огън ЕI 60 - 12.5 см, двустранно по един слой на 10 см метален профил, с топлоизолация мин. вата 10см, на височина 440см</t>
  </si>
  <si>
    <t xml:space="preserve">Доставка и монтаж на стени от обикновен  гипсокартон GKB  12,5 см., двустранно по един слой на 5 см. Метален профил с топлоизолация мин. Вата 10 см. </t>
  </si>
  <si>
    <t>46.1</t>
  </si>
  <si>
    <t>46.2</t>
  </si>
  <si>
    <t>46.3</t>
  </si>
  <si>
    <t>46.4</t>
  </si>
  <si>
    <t>46.5</t>
  </si>
  <si>
    <t>46.6</t>
  </si>
  <si>
    <t>46.7</t>
  </si>
  <si>
    <t>46.8</t>
  </si>
  <si>
    <t>46.9</t>
  </si>
  <si>
    <t>46.10</t>
  </si>
  <si>
    <t>46.11</t>
  </si>
  <si>
    <t>46.12</t>
  </si>
  <si>
    <t>46.13</t>
  </si>
  <si>
    <t>46.14</t>
  </si>
  <si>
    <t>46.15</t>
  </si>
  <si>
    <t>46.16</t>
  </si>
  <si>
    <t>46.17</t>
  </si>
  <si>
    <t>46.18</t>
  </si>
  <si>
    <t>46.19</t>
  </si>
  <si>
    <t>46.20</t>
  </si>
  <si>
    <t>47.1</t>
  </si>
  <si>
    <t>47.2</t>
  </si>
  <si>
    <t>47.3</t>
  </si>
  <si>
    <t>47.4</t>
  </si>
  <si>
    <t>47.5</t>
  </si>
  <si>
    <t>47.6</t>
  </si>
  <si>
    <t>47.7</t>
  </si>
  <si>
    <t>47.8</t>
  </si>
  <si>
    <r>
      <t>м</t>
    </r>
    <r>
      <rPr>
        <vertAlign val="superscript"/>
        <sz val="10"/>
        <rFont val="Times New Roman"/>
        <family val="1"/>
        <charset val="204"/>
      </rPr>
      <t>3</t>
    </r>
  </si>
  <si>
    <r>
      <t>м</t>
    </r>
    <r>
      <rPr>
        <vertAlign val="superscript"/>
        <sz val="10"/>
        <rFont val="Times New Roman"/>
        <family val="1"/>
        <charset val="204"/>
      </rPr>
      <t>2</t>
    </r>
  </si>
  <si>
    <r>
      <t>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</si>
  <si>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м</t>
    </r>
    <r>
      <rPr>
        <vertAlign val="superscript"/>
        <sz val="10"/>
        <rFont val="Times New Roman"/>
        <family val="1"/>
        <charset val="204"/>
      </rPr>
      <t>3</t>
    </r>
    <r>
      <rPr>
        <sz val="11"/>
        <color indexed="8"/>
        <rFont val="Calibri"/>
        <family val="2"/>
        <charset val="204"/>
      </rPr>
      <t/>
    </r>
  </si>
  <si>
    <r>
      <t>Изтегляне в тръби на кабел СВТ /NHXH/ 5х16мм</t>
    </r>
    <r>
      <rPr>
        <vertAlign val="superscript"/>
        <sz val="10"/>
        <color theme="1"/>
        <rFont val="Times New Roman"/>
        <family val="1"/>
        <charset val="204"/>
      </rPr>
      <t xml:space="preserve">2  -  </t>
    </r>
  </si>
  <si>
    <r>
      <t>Доставка на кабел СВТ /NHXH/ 3х2,5мм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</si>
  <si>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Полагане по скара  на кабел СВТ /NHXH/ 3х2,5мм</t>
    </r>
    <r>
      <rPr>
        <vertAlign val="superscript"/>
        <sz val="10"/>
        <color theme="1"/>
        <rFont val="Times New Roman"/>
        <family val="1"/>
        <charset val="204"/>
      </rPr>
      <t xml:space="preserve">2  -  </t>
    </r>
  </si>
  <si>
    <r>
      <t>Изтегляне в тръби   на кабел СВТ /NHXH/ 3х2,5мм</t>
    </r>
    <r>
      <rPr>
        <vertAlign val="superscript"/>
        <sz val="10"/>
        <color theme="1"/>
        <rFont val="Times New Roman"/>
        <family val="1"/>
        <charset val="204"/>
      </rPr>
      <t xml:space="preserve">2  -  </t>
    </r>
  </si>
  <si>
    <r>
      <t>Полагане по скара  на кабел СВТ /NHXH/ до16мм</t>
    </r>
    <r>
      <rPr>
        <vertAlign val="superscript"/>
        <sz val="10"/>
        <color theme="1"/>
        <rFont val="Times New Roman"/>
        <family val="1"/>
        <charset val="204"/>
      </rPr>
      <t xml:space="preserve">2  -  </t>
    </r>
  </si>
  <si>
    <r>
      <t>Изтегляне в тръби   на кабел СВТ /NHXH/ до 16мм</t>
    </r>
    <r>
      <rPr>
        <vertAlign val="superscript"/>
        <sz val="10"/>
        <color theme="1"/>
        <rFont val="Times New Roman"/>
        <family val="1"/>
        <charset val="204"/>
      </rPr>
      <t xml:space="preserve">2  -  </t>
    </r>
  </si>
  <si>
    <r>
      <t>Изтегляне в тръби   на кабел СВТ 3х1,5мм</t>
    </r>
    <r>
      <rPr>
        <vertAlign val="superscript"/>
        <sz val="10"/>
        <color theme="1"/>
        <rFont val="Times New Roman"/>
        <family val="1"/>
        <charset val="204"/>
      </rPr>
      <t xml:space="preserve">2  </t>
    </r>
  </si>
  <si>
    <r>
      <t>Доставка на кабел СВТ 3х2,5мм</t>
    </r>
    <r>
      <rPr>
        <vertAlign val="superscript"/>
        <sz val="10"/>
        <color theme="1"/>
        <rFont val="Times New Roman"/>
        <family val="1"/>
        <charset val="204"/>
      </rPr>
      <t>2</t>
    </r>
  </si>
  <si>
    <r>
      <t>Изтегляне в тръби   на кабел СВТ 3х2,5мм</t>
    </r>
    <r>
      <rPr>
        <vertAlign val="superscript"/>
        <sz val="10"/>
        <color theme="1"/>
        <rFont val="Times New Roman"/>
        <family val="1"/>
        <charset val="204"/>
      </rPr>
      <t xml:space="preserve">2 </t>
    </r>
  </si>
  <si>
    <r>
      <t>Полагане на кабел СВТ /NHXH/ 3х2,5мм</t>
    </r>
    <r>
      <rPr>
        <vertAlign val="superscript"/>
        <sz val="10"/>
        <color theme="1"/>
        <rFont val="Times New Roman"/>
        <family val="1"/>
        <charset val="204"/>
      </rPr>
      <t xml:space="preserve">2  -  </t>
    </r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</si>
  <si>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</si>
  <si>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</si>
  <si>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</si>
  <si>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</si>
  <si>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</si>
  <si>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</si>
  <si>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</si>
  <si>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</si>
  <si>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</si>
  <si>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</si>
  <si>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</si>
  <si>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</si>
  <si>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</si>
  <si>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</si>
  <si>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</si>
  <si>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</si>
  <si>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</si>
  <si>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</si>
  <si>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</si>
  <si>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</si>
  <si>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</si>
  <si>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</si>
  <si>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</si>
  <si>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</si>
  <si>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</si>
  <si>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</si>
  <si>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</si>
  <si>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</si>
  <si>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</si>
  <si>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</si>
  <si>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</si>
  <si>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</si>
  <si>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</si>
  <si>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</si>
  <si>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</si>
  <si>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</si>
  <si>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</si>
  <si>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</si>
  <si>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</si>
  <si>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</si>
  <si>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</si>
  <si>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</si>
  <si>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</si>
  <si>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</si>
  <si>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</si>
  <si>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</si>
  <si>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</si>
  <si>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</si>
  <si>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</si>
  <si>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</si>
  <si>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</si>
  <si>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</si>
  <si>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</si>
  <si>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</si>
  <si>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</si>
  <si>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2.18</t>
  </si>
  <si>
    <t>2.19</t>
  </si>
  <si>
    <t>2.20</t>
  </si>
  <si>
    <t>2.21</t>
  </si>
  <si>
    <t>2.22</t>
  </si>
  <si>
    <t>2.23</t>
  </si>
  <si>
    <t>2.24</t>
  </si>
  <si>
    <t>2.25</t>
  </si>
  <si>
    <t>2.26</t>
  </si>
  <si>
    <t>2.27</t>
  </si>
  <si>
    <t>2.28</t>
  </si>
  <si>
    <t>2.29</t>
  </si>
  <si>
    <t>2.30</t>
  </si>
  <si>
    <t>2.31</t>
  </si>
  <si>
    <t>2.32</t>
  </si>
  <si>
    <t>2.33</t>
  </si>
  <si>
    <t>2.34</t>
  </si>
  <si>
    <t>2.35</t>
  </si>
  <si>
    <t>2.36</t>
  </si>
  <si>
    <t>2.37</t>
  </si>
  <si>
    <t>2.38</t>
  </si>
  <si>
    <t>2.39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</si>
  <si>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</si>
  <si>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</si>
  <si>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</si>
  <si>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</si>
  <si>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</si>
  <si>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</si>
  <si>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</si>
  <si>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</si>
  <si>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</si>
  <si>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3.10</t>
  </si>
  <si>
    <t>3.11</t>
  </si>
  <si>
    <t>3.12</t>
  </si>
  <si>
    <t>4</t>
  </si>
  <si>
    <t>4.1</t>
  </si>
  <si>
    <t>4.2</t>
  </si>
  <si>
    <t>4.3</t>
  </si>
  <si>
    <t>4.4</t>
  </si>
  <si>
    <t>4.5</t>
  </si>
  <si>
    <t>4.6</t>
  </si>
  <si>
    <t>4.7</t>
  </si>
  <si>
    <t>5</t>
  </si>
  <si>
    <t>5.1</t>
  </si>
  <si>
    <t>5.2</t>
  </si>
  <si>
    <t>5.3</t>
  </si>
  <si>
    <t>5.4</t>
  </si>
  <si>
    <t>5.5</t>
  </si>
  <si>
    <t>5.6</t>
  </si>
  <si>
    <t>6</t>
  </si>
  <si>
    <t>6.1</t>
  </si>
  <si>
    <t>6.2</t>
  </si>
  <si>
    <t>6.3</t>
  </si>
  <si>
    <t>6.4</t>
  </si>
  <si>
    <t>1</t>
  </si>
  <si>
    <t>2</t>
  </si>
  <si>
    <t>Ед. Цена в лева без ДДС</t>
  </si>
  <si>
    <t>Общо в лева без ДДС</t>
  </si>
  <si>
    <t>ДДС 20%:</t>
  </si>
  <si>
    <t>ОБЩО ЗА „ЦЕНА ЗА ИЗПЪЛНЕНИЕ НА ДЕЙНОСТТА СМР ЗА ВТОРИ ЕТАП – ПРЕУСТРОЙСТВО“:</t>
  </si>
  <si>
    <t>ВСИЧКО ЗА „ЦЕНА ЗА ИЗПЪЛНЕНИЕ НА ДЕЙНОСТТА СМР ЗА ВТОРИ ЕТАП – ПРЕУСТРОЙСТВО“:</t>
  </si>
  <si>
    <t>Обект: „ЦЕНА ЗА ИЗПЪЛНЕНИЕ НА ДЕЙНОСТТА СМР ЗА ВТОРИ ЕТАП – ПРЕУСТРОЙСТВО“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</si>
</sst>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лв.&quot;_-;\-* #,##0.00\ &quot;лв.&quot;_-;_-* &quot;-&quot;??\ &quot;лв.&quot;_-;_-@_-"/>
  </numFmts>
  <fonts count="15">
    <font>
      <sz val="10"/>
      <name val="Arial"/>
      <charset val="204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8"/>
      <name val="HebarCond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6" fillId="0" borderId="0"/>
  </cellStyleXfs>
  <cellXfs count="83">
    <xf numFmtId="0" fontId="0" fillId="0" borderId="0" xfId="0"/>
    <xf numFmtId="0" fontId="7" fillId="0" borderId="0" xfId="0" applyFont="1"/>
    <xf numFmtId="0" fontId="8" fillId="4" borderId="1" xfId="0" applyFont="1" applyFill="1" applyBorder="1" applyAlignment="1">
      <alignment horizontal="left" vertical="center" wrapText="1"/>
    </xf>
    <xf numFmtId="0" fontId="7" fillId="0" borderId="0" xfId="0" applyFont="1" applyFill="1"/>
    <xf numFmtId="0" fontId="10" fillId="0" borderId="0" xfId="0" applyFont="1" applyFill="1"/>
    <xf numFmtId="1" fontId="8" fillId="3" borderId="1" xfId="1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7" fillId="2" borderId="0" xfId="0" applyFont="1" applyFill="1"/>
    <xf numFmtId="0" fontId="8" fillId="0" borderId="0" xfId="0" applyFont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9" fontId="8" fillId="4" borderId="1" xfId="0" applyNumberFormat="1" applyFont="1" applyFill="1" applyBorder="1" applyAlignment="1">
      <alignment horizontal="left" vertical="center"/>
    </xf>
    <xf numFmtId="49" fontId="7" fillId="3" borderId="1" xfId="0" applyNumberFormat="1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left" vertical="center"/>
    </xf>
    <xf numFmtId="49" fontId="12" fillId="3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left" vertical="center" wrapText="1"/>
    </xf>
    <xf numFmtId="49" fontId="7" fillId="0" borderId="0" xfId="0" applyNumberFormat="1" applyFont="1" applyAlignment="1">
      <alignment horizontal="left"/>
    </xf>
    <xf numFmtId="49" fontId="12" fillId="3" borderId="1" xfId="0" applyNumberFormat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4" borderId="1" xfId="0" applyNumberFormat="1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vertical="center" wrapText="1"/>
    </xf>
    <xf numFmtId="44" fontId="8" fillId="4" borderId="1" xfId="0" applyNumberFormat="1" applyFont="1" applyFill="1" applyBorder="1" applyAlignment="1">
      <alignment wrapText="1"/>
    </xf>
    <xf numFmtId="44" fontId="8" fillId="3" borderId="1" xfId="0" applyNumberFormat="1" applyFont="1" applyFill="1" applyBorder="1" applyAlignment="1">
      <alignment wrapText="1"/>
    </xf>
    <xf numFmtId="44" fontId="12" fillId="3" borderId="1" xfId="0" applyNumberFormat="1" applyFont="1" applyFill="1" applyBorder="1" applyAlignment="1">
      <alignment wrapText="1"/>
    </xf>
    <xf numFmtId="44" fontId="10" fillId="5" borderId="1" xfId="0" applyNumberFormat="1" applyFont="1" applyFill="1" applyBorder="1" applyAlignment="1">
      <alignment wrapText="1"/>
    </xf>
    <xf numFmtId="44" fontId="10" fillId="3" borderId="1" xfId="0" applyNumberFormat="1" applyFont="1" applyFill="1" applyBorder="1" applyAlignment="1">
      <alignment wrapText="1"/>
    </xf>
    <xf numFmtId="44" fontId="12" fillId="4" borderId="1" xfId="0" applyNumberFormat="1" applyFont="1" applyFill="1" applyBorder="1" applyAlignment="1">
      <alignment vertical="center" wrapText="1"/>
    </xf>
    <xf numFmtId="44" fontId="7" fillId="0" borderId="0" xfId="0" applyNumberFormat="1" applyFont="1" applyAlignment="1">
      <alignment wrapText="1"/>
    </xf>
    <xf numFmtId="44" fontId="7" fillId="3" borderId="1" xfId="1" applyNumberFormat="1" applyFont="1" applyFill="1" applyBorder="1" applyAlignment="1">
      <alignment wrapText="1"/>
    </xf>
    <xf numFmtId="0" fontId="8" fillId="4" borderId="3" xfId="0" applyFont="1" applyFill="1" applyBorder="1" applyAlignment="1">
      <alignment horizontal="left" vertical="center" wrapText="1"/>
    </xf>
    <xf numFmtId="44" fontId="8" fillId="4" borderId="3" xfId="0" applyNumberFormat="1" applyFont="1" applyFill="1" applyBorder="1" applyAlignment="1">
      <alignment wrapText="1"/>
    </xf>
    <xf numFmtId="1" fontId="7" fillId="3" borderId="3" xfId="1" applyNumberFormat="1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44" fontId="8" fillId="3" borderId="3" xfId="0" applyNumberFormat="1" applyFont="1" applyFill="1" applyBorder="1" applyAlignment="1">
      <alignment wrapText="1"/>
    </xf>
    <xf numFmtId="0" fontId="12" fillId="3" borderId="3" xfId="0" applyFont="1" applyFill="1" applyBorder="1" applyAlignment="1">
      <alignment horizontal="left" vertical="center" wrapText="1"/>
    </xf>
    <xf numFmtId="44" fontId="12" fillId="3" borderId="3" xfId="0" applyNumberFormat="1" applyFont="1" applyFill="1" applyBorder="1" applyAlignment="1">
      <alignment wrapText="1"/>
    </xf>
    <xf numFmtId="0" fontId="10" fillId="3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vertical="center" wrapText="1"/>
    </xf>
    <xf numFmtId="44" fontId="12" fillId="4" borderId="3" xfId="0" applyNumberFormat="1" applyFont="1" applyFill="1" applyBorder="1" applyAlignment="1">
      <alignment vertical="center" wrapText="1"/>
    </xf>
    <xf numFmtId="0" fontId="12" fillId="3" borderId="3" xfId="0" applyFont="1" applyFill="1" applyBorder="1" applyAlignment="1">
      <alignment horizontal="center" vertical="center" wrapText="1"/>
    </xf>
    <xf numFmtId="44" fontId="8" fillId="3" borderId="4" xfId="0" applyNumberFormat="1" applyFont="1" applyFill="1" applyBorder="1" applyAlignment="1">
      <alignment horizontal="right" wrapText="1"/>
    </xf>
    <xf numFmtId="44" fontId="8" fillId="3" borderId="5" xfId="0" applyNumberFormat="1" applyFont="1" applyFill="1" applyBorder="1" applyAlignment="1">
      <alignment horizontal="right" wrapText="1"/>
    </xf>
    <xf numFmtId="44" fontId="8" fillId="3" borderId="6" xfId="0" applyNumberFormat="1" applyFont="1" applyFill="1" applyBorder="1" applyAlignment="1">
      <alignment horizontal="right" wrapText="1"/>
    </xf>
    <xf numFmtId="49" fontId="10" fillId="6" borderId="1" xfId="1" applyNumberFormat="1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 wrapText="1"/>
    </xf>
    <xf numFmtId="1" fontId="10" fillId="6" borderId="1" xfId="1" applyNumberFormat="1" applyFont="1" applyFill="1" applyBorder="1" applyAlignment="1">
      <alignment horizontal="center" vertical="center" wrapText="1"/>
    </xf>
    <xf numFmtId="1" fontId="10" fillId="6" borderId="1" xfId="1" applyNumberFormat="1" applyFont="1" applyFill="1" applyBorder="1" applyAlignment="1">
      <alignment horizontal="left" vertical="center" wrapText="1"/>
    </xf>
    <xf numFmtId="44" fontId="7" fillId="6" borderId="1" xfId="0" applyNumberFormat="1" applyFont="1" applyFill="1" applyBorder="1" applyAlignment="1">
      <alignment wrapText="1"/>
    </xf>
    <xf numFmtId="49" fontId="10" fillId="6" borderId="1" xfId="0" applyNumberFormat="1" applyFont="1" applyFill="1" applyBorder="1" applyAlignment="1">
      <alignment horizontal="left" vertical="center" wrapText="1"/>
    </xf>
    <xf numFmtId="0" fontId="10" fillId="6" borderId="1" xfId="1" applyFont="1" applyFill="1" applyBorder="1" applyAlignment="1">
      <alignment vertical="center" wrapText="1"/>
    </xf>
    <xf numFmtId="0" fontId="10" fillId="6" borderId="1" xfId="1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left" vertical="top" wrapText="1"/>
    </xf>
    <xf numFmtId="49" fontId="7" fillId="6" borderId="1" xfId="0" applyNumberFormat="1" applyFont="1" applyFill="1" applyBorder="1" applyAlignment="1">
      <alignment horizontal="left" vertical="center" wrapText="1"/>
    </xf>
    <xf numFmtId="1" fontId="7" fillId="6" borderId="1" xfId="1" applyNumberFormat="1" applyFont="1" applyFill="1" applyBorder="1" applyAlignment="1">
      <alignment horizontal="left" vertical="center" wrapText="1"/>
    </xf>
    <xf numFmtId="1" fontId="7" fillId="6" borderId="1" xfId="1" applyNumberFormat="1" applyFont="1" applyFill="1" applyBorder="1" applyAlignment="1">
      <alignment horizontal="center" vertical="center" wrapText="1"/>
    </xf>
    <xf numFmtId="4" fontId="8" fillId="4" borderId="3" xfId="0" applyNumberFormat="1" applyFont="1" applyFill="1" applyBorder="1" applyAlignment="1">
      <alignment vertical="center" wrapText="1"/>
    </xf>
    <xf numFmtId="4" fontId="7" fillId="6" borderId="1" xfId="1" applyNumberFormat="1" applyFont="1" applyFill="1" applyBorder="1" applyAlignment="1">
      <alignment vertical="center"/>
    </xf>
    <xf numFmtId="4" fontId="10" fillId="6" borderId="1" xfId="1" applyNumberFormat="1" applyFont="1" applyFill="1" applyBorder="1" applyAlignment="1">
      <alignment vertical="center"/>
    </xf>
    <xf numFmtId="4" fontId="7" fillId="3" borderId="3" xfId="1" applyNumberFormat="1" applyFont="1" applyFill="1" applyBorder="1" applyAlignment="1">
      <alignment vertical="center"/>
    </xf>
    <xf numFmtId="4" fontId="8" fillId="3" borderId="3" xfId="0" applyNumberFormat="1" applyFont="1" applyFill="1" applyBorder="1" applyAlignment="1">
      <alignment vertical="center" wrapText="1"/>
    </xf>
    <xf numFmtId="4" fontId="10" fillId="6" borderId="1" xfId="0" applyNumberFormat="1" applyFont="1" applyFill="1" applyBorder="1" applyAlignment="1">
      <alignment vertical="center" wrapText="1"/>
    </xf>
    <xf numFmtId="4" fontId="10" fillId="7" borderId="1" xfId="0" applyNumberFormat="1" applyFont="1" applyFill="1" applyBorder="1" applyAlignment="1">
      <alignment vertical="center" wrapText="1"/>
    </xf>
    <xf numFmtId="4" fontId="12" fillId="3" borderId="3" xfId="0" applyNumberFormat="1" applyFont="1" applyFill="1" applyBorder="1" applyAlignment="1">
      <alignment vertical="center" wrapText="1"/>
    </xf>
    <xf numFmtId="4" fontId="10" fillId="5" borderId="3" xfId="0" applyNumberFormat="1" applyFont="1" applyFill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 wrapText="1"/>
    </xf>
    <xf numFmtId="4" fontId="10" fillId="3" borderId="3" xfId="0" applyNumberFormat="1" applyFont="1" applyFill="1" applyBorder="1" applyAlignment="1">
      <alignment vertical="center"/>
    </xf>
    <xf numFmtId="4" fontId="12" fillId="4" borderId="3" xfId="0" applyNumberFormat="1" applyFont="1" applyFill="1" applyBorder="1" applyAlignment="1">
      <alignment vertical="center" wrapText="1"/>
    </xf>
    <xf numFmtId="4" fontId="10" fillId="6" borderId="1" xfId="1" applyNumberFormat="1" applyFont="1" applyFill="1" applyBorder="1" applyAlignment="1">
      <alignment vertical="center" wrapText="1"/>
    </xf>
    <xf numFmtId="4" fontId="13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Border="1" applyAlignment="1">
      <alignment vertical="center"/>
    </xf>
    <xf numFmtId="4" fontId="14" fillId="0" borderId="0" xfId="0" applyNumberFormat="1" applyFont="1" applyFill="1" applyAlignment="1">
      <alignment vertical="center"/>
    </xf>
    <xf numFmtId="44" fontId="7" fillId="0" borderId="1" xfId="0" applyNumberFormat="1" applyFont="1" applyFill="1" applyBorder="1" applyAlignment="1" applyProtection="1">
      <alignment wrapText="1"/>
      <protection locked="0"/>
    </xf>
    <xf numFmtId="44" fontId="10" fillId="0" borderId="1" xfId="0" applyNumberFormat="1" applyFont="1" applyFill="1" applyBorder="1" applyAlignment="1" applyProtection="1">
      <alignment wrapText="1"/>
      <protection locked="0"/>
    </xf>
    <xf numFmtId="44" fontId="7" fillId="3" borderId="3" xfId="1" applyNumberFormat="1" applyFont="1" applyFill="1" applyBorder="1" applyAlignment="1">
      <alignment wrapText="1"/>
    </xf>
    <xf numFmtId="44" fontId="7" fillId="2" borderId="1" xfId="0" applyNumberFormat="1" applyFont="1" applyFill="1" applyBorder="1" applyAlignment="1" applyProtection="1">
      <alignment wrapText="1"/>
      <protection locked="0"/>
    </xf>
    <xf numFmtId="44" fontId="10" fillId="5" borderId="3" xfId="0" applyNumberFormat="1" applyFont="1" applyFill="1" applyBorder="1" applyAlignment="1">
      <alignment wrapText="1"/>
    </xf>
    <xf numFmtId="44" fontId="10" fillId="3" borderId="3" xfId="0" applyNumberFormat="1" applyFont="1" applyFill="1" applyBorder="1" applyAlignment="1">
      <alignment wrapText="1"/>
    </xf>
    <xf numFmtId="49" fontId="7" fillId="6" borderId="3" xfId="0" applyNumberFormat="1" applyFont="1" applyFill="1" applyBorder="1" applyAlignment="1">
      <alignment horizontal="left"/>
    </xf>
    <xf numFmtId="0" fontId="7" fillId="6" borderId="1" xfId="0" applyFont="1" applyFill="1" applyBorder="1" applyAlignment="1">
      <alignment horizontal="center" vertical="center" wrapText="1"/>
    </xf>
    <xf numFmtId="4" fontId="7" fillId="6" borderId="2" xfId="0" applyNumberFormat="1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/>
    </xf>
  </cellXfs>
  <cellStyles count="8">
    <cellStyle name="Normal 2" xfId="1" xr:uid="{00000000-0005-0000-0000-000000000000}"/>
    <cellStyle name="Normal 2 2" xfId="3" xr:uid="{00000000-0005-0000-0000-000001000000}"/>
    <cellStyle name="Normal 2_BSP_PESH_MD_KSS_rev1_ViK" xfId="4" xr:uid="{00000000-0005-0000-0000-000002000000}"/>
    <cellStyle name="Normal 3" xfId="2" xr:uid="{00000000-0005-0000-0000-000003000000}"/>
    <cellStyle name="Normal 3 2" xfId="5" xr:uid="{00000000-0005-0000-0000-000004000000}"/>
    <cellStyle name="Normal 4" xfId="6" xr:uid="{00000000-0005-0000-0000-000005000000}"/>
    <cellStyle name="Normal_Act&amp;_BQ" xfId="7" xr:uid="{00000000-0005-0000-0000-000006000000}"/>
    <cellStyle name="Нормален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F222"/>
  <sheetViews>
    <sheetView tabSelected="1" zoomScaleNormal="100" workbookViewId="0">
      <selection activeCell="E18" sqref="E18"/>
    </sheetView>
  </sheetViews>
  <sheetFormatPr defaultRowHeight="12.75"/>
  <cols>
    <col min="1" max="1" width="7.85546875" style="16" bestFit="1" customWidth="1"/>
    <col min="2" max="2" width="69.85546875" style="1" customWidth="1"/>
    <col min="3" max="3" width="8.140625" style="1" bestFit="1" customWidth="1"/>
    <col min="4" max="4" width="11.28515625" style="72" bestFit="1" customWidth="1"/>
    <col min="5" max="5" width="11.85546875" style="27" customWidth="1"/>
    <col min="6" max="6" width="11.28515625" style="27" customWidth="1"/>
    <col min="7" max="16384" width="9.140625" style="1"/>
  </cols>
  <sheetData>
    <row r="1" spans="1:6">
      <c r="A1" s="82" t="s">
        <v>364</v>
      </c>
      <c r="B1" s="82"/>
      <c r="C1" s="82"/>
      <c r="D1" s="82"/>
      <c r="E1" s="82"/>
      <c r="F1" s="82"/>
    </row>
    <row r="2" spans="1:6" ht="25.5">
      <c r="A2" s="54" t="s">
        <v>0</v>
      </c>
      <c r="B2" s="80" t="s">
        <v>194</v>
      </c>
      <c r="C2" s="80" t="s">
        <v>195</v>
      </c>
      <c r="D2" s="81" t="s">
        <v>196</v>
      </c>
      <c r="E2" s="48" t="s">
        <v>359</v>
      </c>
      <c r="F2" s="48" t="s">
        <v>360</v>
      </c>
    </row>
    <row r="3" spans="1:6" s="3" customFormat="1">
      <c r="A3" s="11" t="s">
        <v>3</v>
      </c>
      <c r="B3" s="2" t="s">
        <v>132</v>
      </c>
      <c r="C3" s="29"/>
      <c r="D3" s="57"/>
      <c r="E3" s="30"/>
      <c r="F3" s="21">
        <f>SUM(F4:F48)+F49+F70</f>
        <v>0</v>
      </c>
    </row>
    <row r="4" spans="1:6" s="3" customFormat="1" ht="15.75">
      <c r="A4" s="54">
        <v>1</v>
      </c>
      <c r="B4" s="55" t="s">
        <v>48</v>
      </c>
      <c r="C4" s="56" t="s">
        <v>234</v>
      </c>
      <c r="D4" s="58">
        <v>63.96</v>
      </c>
      <c r="E4" s="73"/>
      <c r="F4" s="48">
        <f>ROUND(D4*E4,2)</f>
        <v>0</v>
      </c>
    </row>
    <row r="5" spans="1:6" s="3" customFormat="1" ht="25.5">
      <c r="A5" s="54">
        <v>2</v>
      </c>
      <c r="B5" s="55" t="s">
        <v>49</v>
      </c>
      <c r="C5" s="56" t="s">
        <v>234</v>
      </c>
      <c r="D5" s="58">
        <v>21.96</v>
      </c>
      <c r="E5" s="73"/>
      <c r="F5" s="48">
        <f t="shared" ref="F5:F68" si="0">ROUND(D5*E5,2)</f>
        <v>0</v>
      </c>
    </row>
    <row r="6" spans="1:6" s="3" customFormat="1">
      <c r="A6" s="54">
        <v>3</v>
      </c>
      <c r="B6" s="55" t="s">
        <v>50</v>
      </c>
      <c r="C6" s="56" t="s">
        <v>2</v>
      </c>
      <c r="D6" s="58">
        <v>1</v>
      </c>
      <c r="E6" s="73"/>
      <c r="F6" s="48">
        <f t="shared" si="0"/>
        <v>0</v>
      </c>
    </row>
    <row r="7" spans="1:6" s="3" customFormat="1" ht="15.75">
      <c r="A7" s="54">
        <v>4</v>
      </c>
      <c r="B7" s="55" t="s">
        <v>51</v>
      </c>
      <c r="C7" s="56" t="s">
        <v>235</v>
      </c>
      <c r="D7" s="58">
        <v>415.48</v>
      </c>
      <c r="E7" s="73"/>
      <c r="F7" s="48">
        <f t="shared" si="0"/>
        <v>0</v>
      </c>
    </row>
    <row r="8" spans="1:6" s="3" customFormat="1" ht="15.75">
      <c r="A8" s="54">
        <v>5</v>
      </c>
      <c r="B8" s="55" t="s">
        <v>52</v>
      </c>
      <c r="C8" s="56" t="s">
        <v>235</v>
      </c>
      <c r="D8" s="58">
        <v>37.599999999999994</v>
      </c>
      <c r="E8" s="73"/>
      <c r="F8" s="48">
        <f t="shared" si="0"/>
        <v>0</v>
      </c>
    </row>
    <row r="9" spans="1:6" s="3" customFormat="1" ht="15.75">
      <c r="A9" s="54">
        <v>6</v>
      </c>
      <c r="B9" s="55" t="s">
        <v>53</v>
      </c>
      <c r="C9" s="56" t="s">
        <v>235</v>
      </c>
      <c r="D9" s="58">
        <v>11.92</v>
      </c>
      <c r="E9" s="73"/>
      <c r="F9" s="48">
        <f t="shared" si="0"/>
        <v>0</v>
      </c>
    </row>
    <row r="10" spans="1:6" s="3" customFormat="1" ht="15.75">
      <c r="A10" s="54">
        <v>7</v>
      </c>
      <c r="B10" s="55" t="s">
        <v>145</v>
      </c>
      <c r="C10" s="56" t="s">
        <v>234</v>
      </c>
      <c r="D10" s="58">
        <v>2.0499999999999998</v>
      </c>
      <c r="E10" s="73"/>
      <c r="F10" s="48">
        <f t="shared" si="0"/>
        <v>0</v>
      </c>
    </row>
    <row r="11" spans="1:6" s="3" customFormat="1" ht="38.25">
      <c r="A11" s="54">
        <v>8</v>
      </c>
      <c r="B11" s="55" t="s">
        <v>131</v>
      </c>
      <c r="C11" s="56" t="s">
        <v>235</v>
      </c>
      <c r="D11" s="58">
        <v>83.86999999999999</v>
      </c>
      <c r="E11" s="73"/>
      <c r="F11" s="48">
        <f t="shared" si="0"/>
        <v>0</v>
      </c>
    </row>
    <row r="12" spans="1:6" s="3" customFormat="1" ht="38.25">
      <c r="A12" s="54">
        <v>9</v>
      </c>
      <c r="B12" s="55" t="s">
        <v>203</v>
      </c>
      <c r="C12" s="56" t="s">
        <v>235</v>
      </c>
      <c r="D12" s="58">
        <v>31.2</v>
      </c>
      <c r="E12" s="73"/>
      <c r="F12" s="48">
        <f t="shared" si="0"/>
        <v>0</v>
      </c>
    </row>
    <row r="13" spans="1:6" s="3" customFormat="1" ht="25.5">
      <c r="A13" s="54">
        <v>10</v>
      </c>
      <c r="B13" s="55" t="s">
        <v>205</v>
      </c>
      <c r="C13" s="56" t="s">
        <v>235</v>
      </c>
      <c r="D13" s="58">
        <v>276.74</v>
      </c>
      <c r="E13" s="73"/>
      <c r="F13" s="48">
        <f t="shared" si="0"/>
        <v>0</v>
      </c>
    </row>
    <row r="14" spans="1:6" s="3" customFormat="1" ht="38.25">
      <c r="A14" s="54">
        <v>11</v>
      </c>
      <c r="B14" s="55" t="s">
        <v>204</v>
      </c>
      <c r="C14" s="56" t="s">
        <v>235</v>
      </c>
      <c r="D14" s="58">
        <v>32.229999999999997</v>
      </c>
      <c r="E14" s="73"/>
      <c r="F14" s="48">
        <f t="shared" si="0"/>
        <v>0</v>
      </c>
    </row>
    <row r="15" spans="1:6" s="3" customFormat="1" ht="25.5">
      <c r="A15" s="54">
        <v>12</v>
      </c>
      <c r="B15" s="55" t="s">
        <v>129</v>
      </c>
      <c r="C15" s="56" t="s">
        <v>235</v>
      </c>
      <c r="D15" s="58">
        <v>395.59</v>
      </c>
      <c r="E15" s="73"/>
      <c r="F15" s="48">
        <f t="shared" si="0"/>
        <v>0</v>
      </c>
    </row>
    <row r="16" spans="1:6" s="3" customFormat="1" ht="25.5">
      <c r="A16" s="54">
        <v>13</v>
      </c>
      <c r="B16" s="55" t="s">
        <v>200</v>
      </c>
      <c r="C16" s="56" t="s">
        <v>235</v>
      </c>
      <c r="D16" s="58">
        <v>7.02</v>
      </c>
      <c r="E16" s="73"/>
      <c r="F16" s="48">
        <f t="shared" si="0"/>
        <v>0</v>
      </c>
    </row>
    <row r="17" spans="1:6" s="3" customFormat="1" ht="25.5">
      <c r="A17" s="54">
        <v>14</v>
      </c>
      <c r="B17" s="55" t="s">
        <v>130</v>
      </c>
      <c r="C17" s="56" t="s">
        <v>235</v>
      </c>
      <c r="D17" s="58">
        <v>127.14</v>
      </c>
      <c r="E17" s="73"/>
      <c r="F17" s="48">
        <f t="shared" si="0"/>
        <v>0</v>
      </c>
    </row>
    <row r="18" spans="1:6" s="3" customFormat="1" ht="25.5">
      <c r="A18" s="54">
        <v>15</v>
      </c>
      <c r="B18" s="55" t="s">
        <v>201</v>
      </c>
      <c r="C18" s="56" t="s">
        <v>133</v>
      </c>
      <c r="D18" s="58">
        <v>82.85</v>
      </c>
      <c r="E18" s="73"/>
      <c r="F18" s="48">
        <f t="shared" si="0"/>
        <v>0</v>
      </c>
    </row>
    <row r="19" spans="1:6" s="3" customFormat="1" ht="15.75">
      <c r="A19" s="54">
        <v>16</v>
      </c>
      <c r="B19" s="55" t="s">
        <v>54</v>
      </c>
      <c r="C19" s="56" t="s">
        <v>235</v>
      </c>
      <c r="D19" s="58">
        <v>8.64</v>
      </c>
      <c r="E19" s="73"/>
      <c r="F19" s="48">
        <f t="shared" si="0"/>
        <v>0</v>
      </c>
    </row>
    <row r="20" spans="1:6" s="3" customFormat="1" ht="15.75">
      <c r="A20" s="54">
        <v>17</v>
      </c>
      <c r="B20" s="55" t="s">
        <v>55</v>
      </c>
      <c r="C20" s="56" t="s">
        <v>235</v>
      </c>
      <c r="D20" s="58">
        <v>8.64</v>
      </c>
      <c r="E20" s="73"/>
      <c r="F20" s="48">
        <f t="shared" si="0"/>
        <v>0</v>
      </c>
    </row>
    <row r="21" spans="1:6" s="4" customFormat="1" ht="15.75">
      <c r="A21" s="54">
        <v>18</v>
      </c>
      <c r="B21" s="47" t="s">
        <v>56</v>
      </c>
      <c r="C21" s="46" t="s">
        <v>236</v>
      </c>
      <c r="D21" s="59">
        <f>980.85+7.02</f>
        <v>987.87</v>
      </c>
      <c r="E21" s="74"/>
      <c r="F21" s="48">
        <f t="shared" si="0"/>
        <v>0</v>
      </c>
    </row>
    <row r="22" spans="1:6" s="3" customFormat="1" ht="15.75">
      <c r="A22" s="54">
        <v>19</v>
      </c>
      <c r="B22" s="55" t="s">
        <v>57</v>
      </c>
      <c r="C22" s="56" t="s">
        <v>235</v>
      </c>
      <c r="D22" s="58">
        <f>980.85+7.08+12.3</f>
        <v>1000.23</v>
      </c>
      <c r="E22" s="73"/>
      <c r="F22" s="48">
        <f t="shared" si="0"/>
        <v>0</v>
      </c>
    </row>
    <row r="23" spans="1:6" s="3" customFormat="1" ht="15.75">
      <c r="A23" s="54">
        <v>20</v>
      </c>
      <c r="B23" s="55" t="s">
        <v>58</v>
      </c>
      <c r="C23" s="56" t="s">
        <v>235</v>
      </c>
      <c r="D23" s="58">
        <f>980.85+7.08+12.3</f>
        <v>1000.23</v>
      </c>
      <c r="E23" s="73"/>
      <c r="F23" s="48">
        <f t="shared" si="0"/>
        <v>0</v>
      </c>
    </row>
    <row r="24" spans="1:6" s="3" customFormat="1" ht="15.75">
      <c r="A24" s="54">
        <v>21</v>
      </c>
      <c r="B24" s="55" t="s">
        <v>59</v>
      </c>
      <c r="C24" s="56" t="s">
        <v>235</v>
      </c>
      <c r="D24" s="58">
        <f>310.155+21.59</f>
        <v>331.74499999999995</v>
      </c>
      <c r="E24" s="73"/>
      <c r="F24" s="48">
        <f t="shared" si="0"/>
        <v>0</v>
      </c>
    </row>
    <row r="25" spans="1:6" s="3" customFormat="1" ht="25.5">
      <c r="A25" s="54">
        <v>22</v>
      </c>
      <c r="B25" s="55" t="s">
        <v>192</v>
      </c>
      <c r="C25" s="56" t="s">
        <v>133</v>
      </c>
      <c r="D25" s="58">
        <v>8.6</v>
      </c>
      <c r="E25" s="73"/>
      <c r="F25" s="48">
        <f t="shared" si="0"/>
        <v>0</v>
      </c>
    </row>
    <row r="26" spans="1:6" s="3" customFormat="1" ht="25.5">
      <c r="A26" s="54">
        <v>23</v>
      </c>
      <c r="B26" s="55" t="s">
        <v>60</v>
      </c>
      <c r="C26" s="56" t="s">
        <v>235</v>
      </c>
      <c r="D26" s="58">
        <v>44.58</v>
      </c>
      <c r="E26" s="73"/>
      <c r="F26" s="48">
        <f t="shared" si="0"/>
        <v>0</v>
      </c>
    </row>
    <row r="27" spans="1:6" s="3" customFormat="1" ht="25.5">
      <c r="A27" s="54">
        <v>24</v>
      </c>
      <c r="B27" s="55" t="s">
        <v>61</v>
      </c>
      <c r="C27" s="56" t="s">
        <v>235</v>
      </c>
      <c r="D27" s="58">
        <v>354.24</v>
      </c>
      <c r="E27" s="73"/>
      <c r="F27" s="48">
        <f t="shared" si="0"/>
        <v>0</v>
      </c>
    </row>
    <row r="28" spans="1:6" s="3" customFormat="1" ht="15.75">
      <c r="A28" s="54">
        <v>25</v>
      </c>
      <c r="B28" s="55" t="s">
        <v>146</v>
      </c>
      <c r="C28" s="56" t="s">
        <v>235</v>
      </c>
      <c r="D28" s="58">
        <f>400.44+4.23</f>
        <v>404.67</v>
      </c>
      <c r="E28" s="73"/>
      <c r="F28" s="48">
        <f t="shared" si="0"/>
        <v>0</v>
      </c>
    </row>
    <row r="29" spans="1:6" s="3" customFormat="1" ht="15.75">
      <c r="A29" s="54">
        <v>26</v>
      </c>
      <c r="B29" s="55" t="s">
        <v>62</v>
      </c>
      <c r="C29" s="56" t="s">
        <v>235</v>
      </c>
      <c r="D29" s="58">
        <f>400.44+4.23</f>
        <v>404.67</v>
      </c>
      <c r="E29" s="73"/>
      <c r="F29" s="48">
        <f t="shared" si="0"/>
        <v>0</v>
      </c>
    </row>
    <row r="30" spans="1:6" s="3" customFormat="1">
      <c r="A30" s="54">
        <v>27</v>
      </c>
      <c r="B30" s="55" t="s">
        <v>147</v>
      </c>
      <c r="C30" s="56" t="s">
        <v>133</v>
      </c>
      <c r="D30" s="58">
        <v>323.18999999999988</v>
      </c>
      <c r="E30" s="73"/>
      <c r="F30" s="48">
        <f t="shared" si="0"/>
        <v>0</v>
      </c>
    </row>
    <row r="31" spans="1:6" s="3" customFormat="1">
      <c r="A31" s="54">
        <v>28</v>
      </c>
      <c r="B31" s="55" t="s">
        <v>134</v>
      </c>
      <c r="C31" s="56" t="s">
        <v>2</v>
      </c>
      <c r="D31" s="58">
        <v>15</v>
      </c>
      <c r="E31" s="73"/>
      <c r="F31" s="48">
        <f t="shared" si="0"/>
        <v>0</v>
      </c>
    </row>
    <row r="32" spans="1:6" s="3" customFormat="1">
      <c r="A32" s="54">
        <v>29</v>
      </c>
      <c r="B32" s="55" t="s">
        <v>148</v>
      </c>
      <c r="C32" s="56" t="s">
        <v>2</v>
      </c>
      <c r="D32" s="58">
        <v>2</v>
      </c>
      <c r="E32" s="73"/>
      <c r="F32" s="48">
        <f t="shared" si="0"/>
        <v>0</v>
      </c>
    </row>
    <row r="33" spans="1:6" s="3" customFormat="1" ht="25.5">
      <c r="A33" s="54">
        <v>30</v>
      </c>
      <c r="B33" s="55" t="s">
        <v>151</v>
      </c>
      <c r="C33" s="56" t="s">
        <v>2</v>
      </c>
      <c r="D33" s="58">
        <v>1</v>
      </c>
      <c r="E33" s="73"/>
      <c r="F33" s="48">
        <f t="shared" si="0"/>
        <v>0</v>
      </c>
    </row>
    <row r="34" spans="1:6" s="3" customFormat="1" ht="25.5">
      <c r="A34" s="54">
        <v>31</v>
      </c>
      <c r="B34" s="55" t="s">
        <v>63</v>
      </c>
      <c r="C34" s="56" t="s">
        <v>2</v>
      </c>
      <c r="D34" s="58">
        <v>2</v>
      </c>
      <c r="E34" s="73"/>
      <c r="F34" s="48">
        <f t="shared" si="0"/>
        <v>0</v>
      </c>
    </row>
    <row r="35" spans="1:6" s="3" customFormat="1" ht="25.5">
      <c r="A35" s="54">
        <v>32</v>
      </c>
      <c r="B35" s="55" t="s">
        <v>144</v>
      </c>
      <c r="C35" s="56" t="s">
        <v>2</v>
      </c>
      <c r="D35" s="58">
        <v>8</v>
      </c>
      <c r="E35" s="73"/>
      <c r="F35" s="48">
        <f t="shared" si="0"/>
        <v>0</v>
      </c>
    </row>
    <row r="36" spans="1:6" s="3" customFormat="1" ht="25.5">
      <c r="A36" s="54">
        <v>33</v>
      </c>
      <c r="B36" s="55" t="s">
        <v>64</v>
      </c>
      <c r="C36" s="56" t="s">
        <v>2</v>
      </c>
      <c r="D36" s="58">
        <v>2</v>
      </c>
      <c r="E36" s="73"/>
      <c r="F36" s="48">
        <f t="shared" si="0"/>
        <v>0</v>
      </c>
    </row>
    <row r="37" spans="1:6" s="3" customFormat="1" ht="25.5">
      <c r="A37" s="54">
        <v>34</v>
      </c>
      <c r="B37" s="55" t="s">
        <v>65</v>
      </c>
      <c r="C37" s="56" t="s">
        <v>2</v>
      </c>
      <c r="D37" s="58">
        <v>3</v>
      </c>
      <c r="E37" s="73"/>
      <c r="F37" s="48">
        <f t="shared" si="0"/>
        <v>0</v>
      </c>
    </row>
    <row r="38" spans="1:6" s="3" customFormat="1" ht="51">
      <c r="A38" s="54">
        <v>35</v>
      </c>
      <c r="B38" s="55" t="s">
        <v>140</v>
      </c>
      <c r="C38" s="56" t="s">
        <v>2</v>
      </c>
      <c r="D38" s="58">
        <v>1</v>
      </c>
      <c r="E38" s="73"/>
      <c r="F38" s="48">
        <f t="shared" si="0"/>
        <v>0</v>
      </c>
    </row>
    <row r="39" spans="1:6" s="3" customFormat="1" ht="25.5">
      <c r="A39" s="54">
        <v>36</v>
      </c>
      <c r="B39" s="55" t="s">
        <v>135</v>
      </c>
      <c r="C39" s="56" t="s">
        <v>2</v>
      </c>
      <c r="D39" s="58">
        <v>1</v>
      </c>
      <c r="E39" s="73"/>
      <c r="F39" s="48">
        <f t="shared" si="0"/>
        <v>0</v>
      </c>
    </row>
    <row r="40" spans="1:6" s="3" customFormat="1" ht="25.5">
      <c r="A40" s="54">
        <v>37</v>
      </c>
      <c r="B40" s="55" t="s">
        <v>137</v>
      </c>
      <c r="C40" s="56" t="s">
        <v>2</v>
      </c>
      <c r="D40" s="58">
        <v>4</v>
      </c>
      <c r="E40" s="73"/>
      <c r="F40" s="48">
        <f t="shared" si="0"/>
        <v>0</v>
      </c>
    </row>
    <row r="41" spans="1:6" s="3" customFormat="1" ht="25.5">
      <c r="A41" s="54">
        <v>38</v>
      </c>
      <c r="B41" s="55" t="s">
        <v>141</v>
      </c>
      <c r="C41" s="56" t="s">
        <v>2</v>
      </c>
      <c r="D41" s="58">
        <v>2</v>
      </c>
      <c r="E41" s="73"/>
      <c r="F41" s="48">
        <f t="shared" si="0"/>
        <v>0</v>
      </c>
    </row>
    <row r="42" spans="1:6" s="3" customFormat="1" ht="25.5">
      <c r="A42" s="54">
        <v>39</v>
      </c>
      <c r="B42" s="55" t="s">
        <v>143</v>
      </c>
      <c r="C42" s="56" t="s">
        <v>2</v>
      </c>
      <c r="D42" s="58">
        <v>3</v>
      </c>
      <c r="E42" s="73"/>
      <c r="F42" s="48">
        <f t="shared" si="0"/>
        <v>0</v>
      </c>
    </row>
    <row r="43" spans="1:6" s="3" customFormat="1" ht="25.5">
      <c r="A43" s="54">
        <v>40</v>
      </c>
      <c r="B43" s="55" t="s">
        <v>136</v>
      </c>
      <c r="C43" s="56" t="s">
        <v>2</v>
      </c>
      <c r="D43" s="58">
        <v>2</v>
      </c>
      <c r="E43" s="73"/>
      <c r="F43" s="48">
        <f t="shared" si="0"/>
        <v>0</v>
      </c>
    </row>
    <row r="44" spans="1:6" s="3" customFormat="1" ht="25.5">
      <c r="A44" s="54">
        <v>41</v>
      </c>
      <c r="B44" s="55" t="s">
        <v>138</v>
      </c>
      <c r="C44" s="56" t="s">
        <v>2</v>
      </c>
      <c r="D44" s="58">
        <v>2</v>
      </c>
      <c r="E44" s="73"/>
      <c r="F44" s="48">
        <f t="shared" si="0"/>
        <v>0</v>
      </c>
    </row>
    <row r="45" spans="1:6" s="3" customFormat="1" ht="25.5">
      <c r="A45" s="54">
        <v>42</v>
      </c>
      <c r="B45" s="55" t="s">
        <v>139</v>
      </c>
      <c r="C45" s="56" t="s">
        <v>2</v>
      </c>
      <c r="D45" s="58">
        <v>1</v>
      </c>
      <c r="E45" s="73"/>
      <c r="F45" s="48">
        <f t="shared" si="0"/>
        <v>0</v>
      </c>
    </row>
    <row r="46" spans="1:6" s="3" customFormat="1">
      <c r="A46" s="54">
        <v>43</v>
      </c>
      <c r="B46" s="55" t="s">
        <v>142</v>
      </c>
      <c r="C46" s="56" t="s">
        <v>47</v>
      </c>
      <c r="D46" s="58">
        <v>1</v>
      </c>
      <c r="E46" s="73"/>
      <c r="F46" s="48">
        <f t="shared" si="0"/>
        <v>0</v>
      </c>
    </row>
    <row r="47" spans="1:6" s="3" customFormat="1" ht="25.5">
      <c r="A47" s="54">
        <v>44</v>
      </c>
      <c r="B47" s="55" t="s">
        <v>149</v>
      </c>
      <c r="C47" s="56" t="s">
        <v>47</v>
      </c>
      <c r="D47" s="58">
        <v>1</v>
      </c>
      <c r="E47" s="73"/>
      <c r="F47" s="48">
        <f t="shared" si="0"/>
        <v>0</v>
      </c>
    </row>
    <row r="48" spans="1:6" s="3" customFormat="1">
      <c r="A48" s="54">
        <v>45</v>
      </c>
      <c r="B48" s="55" t="s">
        <v>150</v>
      </c>
      <c r="C48" s="56" t="s">
        <v>47</v>
      </c>
      <c r="D48" s="58">
        <v>2</v>
      </c>
      <c r="E48" s="73"/>
      <c r="F48" s="48">
        <f t="shared" si="0"/>
        <v>0</v>
      </c>
    </row>
    <row r="49" spans="1:6" s="3" customFormat="1">
      <c r="A49" s="12">
        <v>46</v>
      </c>
      <c r="B49" s="5" t="s">
        <v>166</v>
      </c>
      <c r="C49" s="31"/>
      <c r="D49" s="60"/>
      <c r="E49" s="75"/>
      <c r="F49" s="28">
        <f>SUM(F50:F69)</f>
        <v>0</v>
      </c>
    </row>
    <row r="50" spans="1:6" s="3" customFormat="1">
      <c r="A50" s="54" t="s">
        <v>206</v>
      </c>
      <c r="B50" s="55" t="s">
        <v>155</v>
      </c>
      <c r="C50" s="56" t="s">
        <v>47</v>
      </c>
      <c r="D50" s="58">
        <v>1</v>
      </c>
      <c r="E50" s="73"/>
      <c r="F50" s="48">
        <f t="shared" si="0"/>
        <v>0</v>
      </c>
    </row>
    <row r="51" spans="1:6" s="3" customFormat="1">
      <c r="A51" s="54" t="s">
        <v>207</v>
      </c>
      <c r="B51" s="55" t="s">
        <v>156</v>
      </c>
      <c r="C51" s="56" t="s">
        <v>47</v>
      </c>
      <c r="D51" s="58">
        <v>1</v>
      </c>
      <c r="E51" s="73"/>
      <c r="F51" s="48">
        <f t="shared" si="0"/>
        <v>0</v>
      </c>
    </row>
    <row r="52" spans="1:6" s="3" customFormat="1">
      <c r="A52" s="54" t="s">
        <v>208</v>
      </c>
      <c r="B52" s="55" t="s">
        <v>157</v>
      </c>
      <c r="C52" s="56" t="s">
        <v>47</v>
      </c>
      <c r="D52" s="58">
        <v>1</v>
      </c>
      <c r="E52" s="73"/>
      <c r="F52" s="48">
        <f t="shared" si="0"/>
        <v>0</v>
      </c>
    </row>
    <row r="53" spans="1:6" s="3" customFormat="1">
      <c r="A53" s="54" t="s">
        <v>209</v>
      </c>
      <c r="B53" s="55" t="s">
        <v>158</v>
      </c>
      <c r="C53" s="56" t="s">
        <v>47</v>
      </c>
      <c r="D53" s="58">
        <v>1</v>
      </c>
      <c r="E53" s="73"/>
      <c r="F53" s="48">
        <f t="shared" si="0"/>
        <v>0</v>
      </c>
    </row>
    <row r="54" spans="1:6" s="3" customFormat="1" ht="25.5">
      <c r="A54" s="54" t="s">
        <v>210</v>
      </c>
      <c r="B54" s="55" t="s">
        <v>160</v>
      </c>
      <c r="C54" s="56" t="s">
        <v>2</v>
      </c>
      <c r="D54" s="58">
        <v>1</v>
      </c>
      <c r="E54" s="73"/>
      <c r="F54" s="48">
        <f t="shared" si="0"/>
        <v>0</v>
      </c>
    </row>
    <row r="55" spans="1:6" s="3" customFormat="1">
      <c r="A55" s="54" t="s">
        <v>211</v>
      </c>
      <c r="B55" s="55" t="s">
        <v>161</v>
      </c>
      <c r="C55" s="56" t="s">
        <v>2</v>
      </c>
      <c r="D55" s="58">
        <v>11</v>
      </c>
      <c r="E55" s="73"/>
      <c r="F55" s="48">
        <f t="shared" si="0"/>
        <v>0</v>
      </c>
    </row>
    <row r="56" spans="1:6" s="3" customFormat="1">
      <c r="A56" s="54" t="s">
        <v>212</v>
      </c>
      <c r="B56" s="55" t="s">
        <v>159</v>
      </c>
      <c r="C56" s="56" t="s">
        <v>2</v>
      </c>
      <c r="D56" s="58">
        <v>12</v>
      </c>
      <c r="E56" s="73"/>
      <c r="F56" s="48">
        <f t="shared" si="0"/>
        <v>0</v>
      </c>
    </row>
    <row r="57" spans="1:6" s="3" customFormat="1">
      <c r="A57" s="54" t="s">
        <v>213</v>
      </c>
      <c r="B57" s="55" t="s">
        <v>173</v>
      </c>
      <c r="C57" s="56" t="s">
        <v>2</v>
      </c>
      <c r="D57" s="58">
        <v>4</v>
      </c>
      <c r="E57" s="73"/>
      <c r="F57" s="48">
        <f t="shared" si="0"/>
        <v>0</v>
      </c>
    </row>
    <row r="58" spans="1:6" s="3" customFormat="1" ht="25.5">
      <c r="A58" s="54" t="s">
        <v>214</v>
      </c>
      <c r="B58" s="55" t="s">
        <v>162</v>
      </c>
      <c r="C58" s="56" t="s">
        <v>2</v>
      </c>
      <c r="D58" s="58">
        <v>12</v>
      </c>
      <c r="E58" s="73"/>
      <c r="F58" s="48">
        <f t="shared" si="0"/>
        <v>0</v>
      </c>
    </row>
    <row r="59" spans="1:6" s="3" customFormat="1">
      <c r="A59" s="54" t="s">
        <v>215</v>
      </c>
      <c r="B59" s="55" t="s">
        <v>163</v>
      </c>
      <c r="C59" s="56" t="s">
        <v>2</v>
      </c>
      <c r="D59" s="58">
        <v>3</v>
      </c>
      <c r="E59" s="73"/>
      <c r="F59" s="48">
        <f t="shared" si="0"/>
        <v>0</v>
      </c>
    </row>
    <row r="60" spans="1:6" s="3" customFormat="1">
      <c r="A60" s="54" t="s">
        <v>216</v>
      </c>
      <c r="B60" s="55" t="s">
        <v>164</v>
      </c>
      <c r="C60" s="56" t="s">
        <v>2</v>
      </c>
      <c r="D60" s="58">
        <v>7</v>
      </c>
      <c r="E60" s="73"/>
      <c r="F60" s="48">
        <f t="shared" si="0"/>
        <v>0</v>
      </c>
    </row>
    <row r="61" spans="1:6" s="3" customFormat="1">
      <c r="A61" s="54" t="s">
        <v>217</v>
      </c>
      <c r="B61" s="55" t="s">
        <v>165</v>
      </c>
      <c r="C61" s="56" t="s">
        <v>2</v>
      </c>
      <c r="D61" s="58">
        <v>1</v>
      </c>
      <c r="E61" s="73"/>
      <c r="F61" s="48">
        <f t="shared" si="0"/>
        <v>0</v>
      </c>
    </row>
    <row r="62" spans="1:6" s="3" customFormat="1">
      <c r="A62" s="54" t="s">
        <v>218</v>
      </c>
      <c r="B62" s="55" t="s">
        <v>152</v>
      </c>
      <c r="C62" s="56" t="s">
        <v>2</v>
      </c>
      <c r="D62" s="58">
        <v>2</v>
      </c>
      <c r="E62" s="73"/>
      <c r="F62" s="48">
        <f t="shared" si="0"/>
        <v>0</v>
      </c>
    </row>
    <row r="63" spans="1:6" s="3" customFormat="1">
      <c r="A63" s="54" t="s">
        <v>219</v>
      </c>
      <c r="B63" s="55" t="s">
        <v>167</v>
      </c>
      <c r="C63" s="56" t="s">
        <v>2</v>
      </c>
      <c r="D63" s="58">
        <v>12</v>
      </c>
      <c r="E63" s="73"/>
      <c r="F63" s="48">
        <f t="shared" si="0"/>
        <v>0</v>
      </c>
    </row>
    <row r="64" spans="1:6" s="3" customFormat="1">
      <c r="A64" s="54" t="s">
        <v>220</v>
      </c>
      <c r="B64" s="55" t="s">
        <v>168</v>
      </c>
      <c r="C64" s="56" t="s">
        <v>2</v>
      </c>
      <c r="D64" s="58">
        <v>9</v>
      </c>
      <c r="E64" s="73"/>
      <c r="F64" s="48">
        <f t="shared" si="0"/>
        <v>0</v>
      </c>
    </row>
    <row r="65" spans="1:6" s="3" customFormat="1">
      <c r="A65" s="54" t="s">
        <v>221</v>
      </c>
      <c r="B65" s="55" t="s">
        <v>169</v>
      </c>
      <c r="C65" s="56" t="s">
        <v>12</v>
      </c>
      <c r="D65" s="58">
        <v>12</v>
      </c>
      <c r="E65" s="73"/>
      <c r="F65" s="48">
        <f t="shared" si="0"/>
        <v>0</v>
      </c>
    </row>
    <row r="66" spans="1:6" s="3" customFormat="1">
      <c r="A66" s="54" t="s">
        <v>222</v>
      </c>
      <c r="B66" s="55" t="s">
        <v>170</v>
      </c>
      <c r="C66" s="56" t="s">
        <v>2</v>
      </c>
      <c r="D66" s="58">
        <v>12</v>
      </c>
      <c r="E66" s="73"/>
      <c r="F66" s="48">
        <f t="shared" si="0"/>
        <v>0</v>
      </c>
    </row>
    <row r="67" spans="1:6" s="3" customFormat="1">
      <c r="A67" s="54" t="s">
        <v>223</v>
      </c>
      <c r="B67" s="55" t="s">
        <v>171</v>
      </c>
      <c r="C67" s="56" t="s">
        <v>2</v>
      </c>
      <c r="D67" s="58">
        <v>4</v>
      </c>
      <c r="E67" s="73"/>
      <c r="F67" s="48">
        <f t="shared" si="0"/>
        <v>0</v>
      </c>
    </row>
    <row r="68" spans="1:6" s="3" customFormat="1">
      <c r="A68" s="54" t="s">
        <v>224</v>
      </c>
      <c r="B68" s="55" t="s">
        <v>172</v>
      </c>
      <c r="C68" s="56" t="s">
        <v>2</v>
      </c>
      <c r="D68" s="58">
        <v>12</v>
      </c>
      <c r="E68" s="73"/>
      <c r="F68" s="48">
        <f t="shared" si="0"/>
        <v>0</v>
      </c>
    </row>
    <row r="69" spans="1:6" s="3" customFormat="1" ht="15.75">
      <c r="A69" s="54" t="s">
        <v>225</v>
      </c>
      <c r="B69" s="55" t="s">
        <v>4</v>
      </c>
      <c r="C69" s="56" t="s">
        <v>237</v>
      </c>
      <c r="D69" s="58">
        <v>100.66987999999999</v>
      </c>
      <c r="E69" s="73"/>
      <c r="F69" s="48">
        <f t="shared" ref="F69:F132" si="1">ROUND(D69*E69,2)</f>
        <v>0</v>
      </c>
    </row>
    <row r="70" spans="1:6" s="3" customFormat="1">
      <c r="A70" s="12">
        <v>47</v>
      </c>
      <c r="B70" s="5" t="s">
        <v>154</v>
      </c>
      <c r="C70" s="31"/>
      <c r="D70" s="60"/>
      <c r="E70" s="75"/>
      <c r="F70" s="28">
        <f>SUM(F71:F78)</f>
        <v>0</v>
      </c>
    </row>
    <row r="71" spans="1:6" s="3" customFormat="1" ht="15.75">
      <c r="A71" s="54" t="s">
        <v>226</v>
      </c>
      <c r="B71" s="55" t="s">
        <v>174</v>
      </c>
      <c r="C71" s="56" t="s">
        <v>235</v>
      </c>
      <c r="D71" s="58">
        <v>11.4</v>
      </c>
      <c r="E71" s="73"/>
      <c r="F71" s="48">
        <f t="shared" si="1"/>
        <v>0</v>
      </c>
    </row>
    <row r="72" spans="1:6" s="3" customFormat="1">
      <c r="A72" s="54" t="s">
        <v>227</v>
      </c>
      <c r="B72" s="55" t="s">
        <v>175</v>
      </c>
      <c r="C72" s="56" t="s">
        <v>176</v>
      </c>
      <c r="D72" s="58">
        <v>85</v>
      </c>
      <c r="E72" s="73"/>
      <c r="F72" s="48">
        <f t="shared" si="1"/>
        <v>0</v>
      </c>
    </row>
    <row r="73" spans="1:6" s="3" customFormat="1" ht="15.75">
      <c r="A73" s="54" t="s">
        <v>228</v>
      </c>
      <c r="B73" s="55" t="s">
        <v>177</v>
      </c>
      <c r="C73" s="56" t="s">
        <v>237</v>
      </c>
      <c r="D73" s="58">
        <v>3.9</v>
      </c>
      <c r="E73" s="73"/>
      <c r="F73" s="48">
        <f t="shared" si="1"/>
        <v>0</v>
      </c>
    </row>
    <row r="74" spans="1:6" s="3" customFormat="1" ht="15.75">
      <c r="A74" s="54" t="s">
        <v>229</v>
      </c>
      <c r="B74" s="55" t="s">
        <v>178</v>
      </c>
      <c r="C74" s="56" t="s">
        <v>235</v>
      </c>
      <c r="D74" s="58">
        <v>2</v>
      </c>
      <c r="E74" s="73"/>
      <c r="F74" s="48">
        <f t="shared" si="1"/>
        <v>0</v>
      </c>
    </row>
    <row r="75" spans="1:6" s="3" customFormat="1">
      <c r="A75" s="54" t="s">
        <v>230</v>
      </c>
      <c r="B75" s="55" t="s">
        <v>179</v>
      </c>
      <c r="C75" s="56" t="s">
        <v>12</v>
      </c>
      <c r="D75" s="58">
        <v>34.299999999999997</v>
      </c>
      <c r="E75" s="73"/>
      <c r="F75" s="48">
        <f t="shared" si="1"/>
        <v>0</v>
      </c>
    </row>
    <row r="76" spans="1:6" s="3" customFormat="1">
      <c r="A76" s="54" t="s">
        <v>231</v>
      </c>
      <c r="B76" s="55" t="s">
        <v>180</v>
      </c>
      <c r="C76" s="56" t="s">
        <v>12</v>
      </c>
      <c r="D76" s="58">
        <v>34.299999999999997</v>
      </c>
      <c r="E76" s="73"/>
      <c r="F76" s="48">
        <f t="shared" si="1"/>
        <v>0</v>
      </c>
    </row>
    <row r="77" spans="1:6" s="3" customFormat="1">
      <c r="A77" s="54" t="s">
        <v>232</v>
      </c>
      <c r="B77" s="55" t="s">
        <v>185</v>
      </c>
      <c r="C77" s="56" t="s">
        <v>2</v>
      </c>
      <c r="D77" s="58">
        <v>1</v>
      </c>
      <c r="E77" s="73"/>
      <c r="F77" s="48">
        <f t="shared" si="1"/>
        <v>0</v>
      </c>
    </row>
    <row r="78" spans="1:6" s="3" customFormat="1" ht="15.75">
      <c r="A78" s="54" t="s">
        <v>233</v>
      </c>
      <c r="B78" s="55" t="s">
        <v>4</v>
      </c>
      <c r="C78" s="56" t="s">
        <v>237</v>
      </c>
      <c r="D78" s="58">
        <v>7.67</v>
      </c>
      <c r="E78" s="73"/>
      <c r="F78" s="48">
        <f t="shared" si="1"/>
        <v>0</v>
      </c>
    </row>
    <row r="79" spans="1:6" s="3" customFormat="1">
      <c r="A79" s="11" t="s">
        <v>186</v>
      </c>
      <c r="B79" s="2" t="s">
        <v>25</v>
      </c>
      <c r="C79" s="29"/>
      <c r="D79" s="57"/>
      <c r="E79" s="30"/>
      <c r="F79" s="21">
        <f>F80+F119+F159+F172+F180+F187</f>
        <v>0</v>
      </c>
    </row>
    <row r="80" spans="1:6" s="3" customFormat="1">
      <c r="A80" s="13">
        <v>1</v>
      </c>
      <c r="B80" s="6" t="s">
        <v>128</v>
      </c>
      <c r="C80" s="32"/>
      <c r="D80" s="61"/>
      <c r="E80" s="33"/>
      <c r="F80" s="22">
        <f>SUM(F81:F118)</f>
        <v>0</v>
      </c>
    </row>
    <row r="81" spans="1:6" s="3" customFormat="1">
      <c r="A81" s="49" t="s">
        <v>248</v>
      </c>
      <c r="B81" s="45" t="s">
        <v>96</v>
      </c>
      <c r="C81" s="52" t="s">
        <v>47</v>
      </c>
      <c r="D81" s="62">
        <v>16</v>
      </c>
      <c r="E81" s="73"/>
      <c r="F81" s="48">
        <f t="shared" si="1"/>
        <v>0</v>
      </c>
    </row>
    <row r="82" spans="1:6" s="3" customFormat="1">
      <c r="A82" s="49" t="s">
        <v>249</v>
      </c>
      <c r="B82" s="45" t="s">
        <v>97</v>
      </c>
      <c r="C82" s="52" t="s">
        <v>47</v>
      </c>
      <c r="D82" s="62">
        <v>16</v>
      </c>
      <c r="E82" s="73"/>
      <c r="F82" s="48">
        <f t="shared" si="1"/>
        <v>0</v>
      </c>
    </row>
    <row r="83" spans="1:6" s="3" customFormat="1">
      <c r="A83" s="49" t="s">
        <v>250</v>
      </c>
      <c r="B83" s="45" t="s">
        <v>98</v>
      </c>
      <c r="C83" s="52" t="s">
        <v>47</v>
      </c>
      <c r="D83" s="63">
        <v>71</v>
      </c>
      <c r="E83" s="73"/>
      <c r="F83" s="48">
        <f t="shared" si="1"/>
        <v>0</v>
      </c>
    </row>
    <row r="84" spans="1:6" s="3" customFormat="1">
      <c r="A84" s="49" t="s">
        <v>251</v>
      </c>
      <c r="B84" s="45" t="s">
        <v>99</v>
      </c>
      <c r="C84" s="52" t="s">
        <v>47</v>
      </c>
      <c r="D84" s="63">
        <v>71</v>
      </c>
      <c r="E84" s="73"/>
      <c r="F84" s="48">
        <f t="shared" si="1"/>
        <v>0</v>
      </c>
    </row>
    <row r="85" spans="1:6" s="3" customFormat="1" ht="38.25">
      <c r="A85" s="49" t="s">
        <v>252</v>
      </c>
      <c r="B85" s="53" t="s">
        <v>69</v>
      </c>
      <c r="C85" s="52" t="s">
        <v>47</v>
      </c>
      <c r="D85" s="63">
        <v>12</v>
      </c>
      <c r="E85" s="73"/>
      <c r="F85" s="48">
        <f t="shared" si="1"/>
        <v>0</v>
      </c>
    </row>
    <row r="86" spans="1:6" s="3" customFormat="1" ht="38.25">
      <c r="A86" s="49" t="s">
        <v>253</v>
      </c>
      <c r="B86" s="53" t="s">
        <v>70</v>
      </c>
      <c r="C86" s="52" t="s">
        <v>47</v>
      </c>
      <c r="D86" s="63">
        <v>12</v>
      </c>
      <c r="E86" s="73"/>
      <c r="F86" s="48">
        <f t="shared" si="1"/>
        <v>0</v>
      </c>
    </row>
    <row r="87" spans="1:6" s="3" customFormat="1" ht="25.5">
      <c r="A87" s="49" t="s">
        <v>254</v>
      </c>
      <c r="B87" s="45" t="s">
        <v>100</v>
      </c>
      <c r="C87" s="52" t="s">
        <v>47</v>
      </c>
      <c r="D87" s="62">
        <v>12</v>
      </c>
      <c r="E87" s="73"/>
      <c r="F87" s="48">
        <f t="shared" si="1"/>
        <v>0</v>
      </c>
    </row>
    <row r="88" spans="1:6" s="3" customFormat="1" ht="25.5">
      <c r="A88" s="49" t="s">
        <v>255</v>
      </c>
      <c r="B88" s="45" t="s">
        <v>101</v>
      </c>
      <c r="C88" s="52" t="s">
        <v>47</v>
      </c>
      <c r="D88" s="63">
        <v>12</v>
      </c>
      <c r="E88" s="73"/>
      <c r="F88" s="48">
        <f t="shared" si="1"/>
        <v>0</v>
      </c>
    </row>
    <row r="89" spans="1:6" s="3" customFormat="1">
      <c r="A89" s="49" t="s">
        <v>256</v>
      </c>
      <c r="B89" s="45" t="s">
        <v>102</v>
      </c>
      <c r="C89" s="52" t="s">
        <v>47</v>
      </c>
      <c r="D89" s="63">
        <v>11</v>
      </c>
      <c r="E89" s="73"/>
      <c r="F89" s="48">
        <f t="shared" si="1"/>
        <v>0</v>
      </c>
    </row>
    <row r="90" spans="1:6" s="3" customFormat="1">
      <c r="A90" s="49" t="s">
        <v>257</v>
      </c>
      <c r="B90" s="45" t="s">
        <v>103</v>
      </c>
      <c r="C90" s="52" t="s">
        <v>47</v>
      </c>
      <c r="D90" s="63">
        <v>11</v>
      </c>
      <c r="E90" s="73"/>
      <c r="F90" s="48">
        <f t="shared" si="1"/>
        <v>0</v>
      </c>
    </row>
    <row r="91" spans="1:6" s="3" customFormat="1">
      <c r="A91" s="49" t="s">
        <v>258</v>
      </c>
      <c r="B91" s="45" t="s">
        <v>104</v>
      </c>
      <c r="C91" s="52" t="s">
        <v>47</v>
      </c>
      <c r="D91" s="63">
        <v>8</v>
      </c>
      <c r="E91" s="73"/>
      <c r="F91" s="48">
        <f t="shared" si="1"/>
        <v>0</v>
      </c>
    </row>
    <row r="92" spans="1:6" s="3" customFormat="1">
      <c r="A92" s="49" t="s">
        <v>259</v>
      </c>
      <c r="B92" s="45" t="s">
        <v>105</v>
      </c>
      <c r="C92" s="52" t="s">
        <v>47</v>
      </c>
      <c r="D92" s="63">
        <v>8</v>
      </c>
      <c r="E92" s="73"/>
      <c r="F92" s="48">
        <f t="shared" si="1"/>
        <v>0</v>
      </c>
    </row>
    <row r="93" spans="1:6" s="3" customFormat="1">
      <c r="A93" s="49" t="s">
        <v>260</v>
      </c>
      <c r="B93" s="45" t="s">
        <v>106</v>
      </c>
      <c r="C93" s="52" t="s">
        <v>47</v>
      </c>
      <c r="D93" s="63">
        <v>25</v>
      </c>
      <c r="E93" s="73"/>
      <c r="F93" s="48">
        <f t="shared" si="1"/>
        <v>0</v>
      </c>
    </row>
    <row r="94" spans="1:6" s="3" customFormat="1">
      <c r="A94" s="49" t="s">
        <v>261</v>
      </c>
      <c r="B94" s="45" t="s">
        <v>107</v>
      </c>
      <c r="C94" s="52" t="s">
        <v>47</v>
      </c>
      <c r="D94" s="63">
        <v>25</v>
      </c>
      <c r="E94" s="73"/>
      <c r="F94" s="48">
        <f t="shared" si="1"/>
        <v>0</v>
      </c>
    </row>
    <row r="95" spans="1:6" s="3" customFormat="1">
      <c r="A95" s="49" t="s">
        <v>262</v>
      </c>
      <c r="B95" s="45" t="s">
        <v>5</v>
      </c>
      <c r="C95" s="52" t="s">
        <v>47</v>
      </c>
      <c r="D95" s="63">
        <v>26</v>
      </c>
      <c r="E95" s="73"/>
      <c r="F95" s="48">
        <f t="shared" si="1"/>
        <v>0</v>
      </c>
    </row>
    <row r="96" spans="1:6" s="3" customFormat="1">
      <c r="A96" s="49" t="s">
        <v>263</v>
      </c>
      <c r="B96" s="45" t="s">
        <v>6</v>
      </c>
      <c r="C96" s="52" t="s">
        <v>47</v>
      </c>
      <c r="D96" s="63">
        <v>26</v>
      </c>
      <c r="E96" s="73"/>
      <c r="F96" s="48">
        <f t="shared" si="1"/>
        <v>0</v>
      </c>
    </row>
    <row r="97" spans="1:6" s="3" customFormat="1" ht="25.5">
      <c r="A97" s="49" t="s">
        <v>264</v>
      </c>
      <c r="B97" s="45" t="s">
        <v>7</v>
      </c>
      <c r="C97" s="52" t="s">
        <v>47</v>
      </c>
      <c r="D97" s="63">
        <v>6</v>
      </c>
      <c r="E97" s="73"/>
      <c r="F97" s="48">
        <f t="shared" si="1"/>
        <v>0</v>
      </c>
    </row>
    <row r="98" spans="1:6" s="3" customFormat="1" ht="25.5">
      <c r="A98" s="49" t="s">
        <v>265</v>
      </c>
      <c r="B98" s="45" t="s">
        <v>8</v>
      </c>
      <c r="C98" s="52" t="s">
        <v>47</v>
      </c>
      <c r="D98" s="63">
        <v>6</v>
      </c>
      <c r="E98" s="73"/>
      <c r="F98" s="48">
        <f t="shared" si="1"/>
        <v>0</v>
      </c>
    </row>
    <row r="99" spans="1:6" s="3" customFormat="1">
      <c r="A99" s="49" t="s">
        <v>266</v>
      </c>
      <c r="B99" s="45" t="s">
        <v>9</v>
      </c>
      <c r="C99" s="52" t="s">
        <v>47</v>
      </c>
      <c r="D99" s="63">
        <v>1</v>
      </c>
      <c r="E99" s="73"/>
      <c r="F99" s="48">
        <f t="shared" si="1"/>
        <v>0</v>
      </c>
    </row>
    <row r="100" spans="1:6" s="3" customFormat="1">
      <c r="A100" s="49" t="s">
        <v>267</v>
      </c>
      <c r="B100" s="45" t="s">
        <v>10</v>
      </c>
      <c r="C100" s="52" t="s">
        <v>47</v>
      </c>
      <c r="D100" s="63">
        <v>1</v>
      </c>
      <c r="E100" s="73"/>
      <c r="F100" s="48">
        <f t="shared" si="1"/>
        <v>0</v>
      </c>
    </row>
    <row r="101" spans="1:6" s="3" customFormat="1">
      <c r="A101" s="49" t="s">
        <v>268</v>
      </c>
      <c r="B101" s="45" t="s">
        <v>11</v>
      </c>
      <c r="C101" s="52" t="s">
        <v>12</v>
      </c>
      <c r="D101" s="63">
        <v>10</v>
      </c>
      <c r="E101" s="73"/>
      <c r="F101" s="48">
        <f t="shared" si="1"/>
        <v>0</v>
      </c>
    </row>
    <row r="102" spans="1:6" s="3" customFormat="1">
      <c r="A102" s="49" t="s">
        <v>269</v>
      </c>
      <c r="B102" s="45" t="s">
        <v>13</v>
      </c>
      <c r="C102" s="52" t="s">
        <v>12</v>
      </c>
      <c r="D102" s="63">
        <v>6</v>
      </c>
      <c r="E102" s="73"/>
      <c r="F102" s="48">
        <f t="shared" si="1"/>
        <v>0</v>
      </c>
    </row>
    <row r="103" spans="1:6" s="3" customFormat="1" ht="15.75">
      <c r="A103" s="49" t="s">
        <v>270</v>
      </c>
      <c r="B103" s="45" t="s">
        <v>238</v>
      </c>
      <c r="C103" s="52" t="s">
        <v>12</v>
      </c>
      <c r="D103" s="63">
        <v>4</v>
      </c>
      <c r="E103" s="73"/>
      <c r="F103" s="48">
        <f t="shared" si="1"/>
        <v>0</v>
      </c>
    </row>
    <row r="104" spans="1:6" s="3" customFormat="1">
      <c r="A104" s="49" t="s">
        <v>271</v>
      </c>
      <c r="B104" s="45" t="s">
        <v>193</v>
      </c>
      <c r="C104" s="52" t="s">
        <v>47</v>
      </c>
      <c r="D104" s="63">
        <v>129</v>
      </c>
      <c r="E104" s="73"/>
      <c r="F104" s="48">
        <f t="shared" si="1"/>
        <v>0</v>
      </c>
    </row>
    <row r="105" spans="1:6" s="3" customFormat="1">
      <c r="A105" s="49" t="s">
        <v>272</v>
      </c>
      <c r="B105" s="45" t="s">
        <v>14</v>
      </c>
      <c r="C105" s="52" t="s">
        <v>12</v>
      </c>
      <c r="D105" s="63">
        <v>800</v>
      </c>
      <c r="E105" s="73"/>
      <c r="F105" s="48">
        <f t="shared" si="1"/>
        <v>0</v>
      </c>
    </row>
    <row r="106" spans="1:6" s="3" customFormat="1">
      <c r="A106" s="49" t="s">
        <v>273</v>
      </c>
      <c r="B106" s="45" t="s">
        <v>15</v>
      </c>
      <c r="C106" s="52" t="s">
        <v>12</v>
      </c>
      <c r="D106" s="62">
        <v>300</v>
      </c>
      <c r="E106" s="73"/>
      <c r="F106" s="48">
        <f t="shared" si="1"/>
        <v>0</v>
      </c>
    </row>
    <row r="107" spans="1:6" s="3" customFormat="1">
      <c r="A107" s="49" t="s">
        <v>274</v>
      </c>
      <c r="B107" s="45" t="s">
        <v>16</v>
      </c>
      <c r="C107" s="52" t="s">
        <v>12</v>
      </c>
      <c r="D107" s="62">
        <v>600</v>
      </c>
      <c r="E107" s="73"/>
      <c r="F107" s="48">
        <f t="shared" si="1"/>
        <v>0</v>
      </c>
    </row>
    <row r="108" spans="1:6" s="3" customFormat="1">
      <c r="A108" s="49" t="s">
        <v>275</v>
      </c>
      <c r="B108" s="45" t="s">
        <v>17</v>
      </c>
      <c r="C108" s="52" t="s">
        <v>12</v>
      </c>
      <c r="D108" s="63">
        <v>700</v>
      </c>
      <c r="E108" s="73"/>
      <c r="F108" s="48">
        <f t="shared" si="1"/>
        <v>0</v>
      </c>
    </row>
    <row r="109" spans="1:6" s="3" customFormat="1">
      <c r="A109" s="49" t="s">
        <v>276</v>
      </c>
      <c r="B109" s="45" t="s">
        <v>18</v>
      </c>
      <c r="C109" s="52" t="s">
        <v>12</v>
      </c>
      <c r="D109" s="63">
        <v>700</v>
      </c>
      <c r="E109" s="73"/>
      <c r="F109" s="48">
        <f t="shared" si="1"/>
        <v>0</v>
      </c>
    </row>
    <row r="110" spans="1:6" s="3" customFormat="1">
      <c r="A110" s="49" t="s">
        <v>277</v>
      </c>
      <c r="B110" s="45" t="s">
        <v>19</v>
      </c>
      <c r="C110" s="52" t="s">
        <v>47</v>
      </c>
      <c r="D110" s="63">
        <v>25</v>
      </c>
      <c r="E110" s="73"/>
      <c r="F110" s="48">
        <f t="shared" si="1"/>
        <v>0</v>
      </c>
    </row>
    <row r="111" spans="1:6" s="3" customFormat="1">
      <c r="A111" s="49" t="s">
        <v>278</v>
      </c>
      <c r="B111" s="45" t="s">
        <v>71</v>
      </c>
      <c r="C111" s="52" t="s">
        <v>12</v>
      </c>
      <c r="D111" s="63">
        <v>280</v>
      </c>
      <c r="E111" s="73"/>
      <c r="F111" s="48">
        <f t="shared" si="1"/>
        <v>0</v>
      </c>
    </row>
    <row r="112" spans="1:6" s="3" customFormat="1">
      <c r="A112" s="49" t="s">
        <v>279</v>
      </c>
      <c r="B112" s="45" t="s">
        <v>72</v>
      </c>
      <c r="C112" s="52" t="s">
        <v>12</v>
      </c>
      <c r="D112" s="63">
        <v>80</v>
      </c>
      <c r="E112" s="73"/>
      <c r="F112" s="48">
        <f t="shared" si="1"/>
        <v>0</v>
      </c>
    </row>
    <row r="113" spans="1:6" s="3" customFormat="1">
      <c r="A113" s="49" t="s">
        <v>280</v>
      </c>
      <c r="B113" s="45" t="s">
        <v>73</v>
      </c>
      <c r="C113" s="52" t="s">
        <v>12</v>
      </c>
      <c r="D113" s="63">
        <v>50</v>
      </c>
      <c r="E113" s="73"/>
      <c r="F113" s="48">
        <f t="shared" si="1"/>
        <v>0</v>
      </c>
    </row>
    <row r="114" spans="1:6" s="3" customFormat="1">
      <c r="A114" s="49" t="s">
        <v>281</v>
      </c>
      <c r="B114" s="45" t="s">
        <v>74</v>
      </c>
      <c r="C114" s="52" t="s">
        <v>12</v>
      </c>
      <c r="D114" s="63">
        <v>50</v>
      </c>
      <c r="E114" s="73"/>
      <c r="F114" s="48">
        <f t="shared" si="1"/>
        <v>0</v>
      </c>
    </row>
    <row r="115" spans="1:6" s="3" customFormat="1">
      <c r="A115" s="49" t="s">
        <v>282</v>
      </c>
      <c r="B115" s="45" t="s">
        <v>20</v>
      </c>
      <c r="C115" s="52" t="s">
        <v>47</v>
      </c>
      <c r="D115" s="63">
        <v>10</v>
      </c>
      <c r="E115" s="73"/>
      <c r="F115" s="48">
        <f t="shared" si="1"/>
        <v>0</v>
      </c>
    </row>
    <row r="116" spans="1:6" s="3" customFormat="1">
      <c r="A116" s="49" t="s">
        <v>283</v>
      </c>
      <c r="B116" s="45" t="s">
        <v>21</v>
      </c>
      <c r="C116" s="52" t="s">
        <v>12</v>
      </c>
      <c r="D116" s="63">
        <v>150</v>
      </c>
      <c r="E116" s="73"/>
      <c r="F116" s="48">
        <f t="shared" si="1"/>
        <v>0</v>
      </c>
    </row>
    <row r="117" spans="1:6" s="3" customFormat="1">
      <c r="A117" s="49" t="s">
        <v>284</v>
      </c>
      <c r="B117" s="45" t="s">
        <v>22</v>
      </c>
      <c r="C117" s="52" t="s">
        <v>12</v>
      </c>
      <c r="D117" s="63">
        <v>150</v>
      </c>
      <c r="E117" s="73"/>
      <c r="F117" s="48">
        <f t="shared" si="1"/>
        <v>0</v>
      </c>
    </row>
    <row r="118" spans="1:6" s="3" customFormat="1" ht="38.25">
      <c r="A118" s="49" t="s">
        <v>285</v>
      </c>
      <c r="B118" s="45" t="s">
        <v>23</v>
      </c>
      <c r="C118" s="52" t="s">
        <v>24</v>
      </c>
      <c r="D118" s="63">
        <v>1</v>
      </c>
      <c r="E118" s="73"/>
      <c r="F118" s="48">
        <f t="shared" si="1"/>
        <v>0</v>
      </c>
    </row>
    <row r="119" spans="1:6" s="3" customFormat="1">
      <c r="A119" s="14">
        <v>2</v>
      </c>
      <c r="B119" s="10" t="s">
        <v>26</v>
      </c>
      <c r="C119" s="34"/>
      <c r="D119" s="64"/>
      <c r="E119" s="35"/>
      <c r="F119" s="23">
        <f>SUM(F120:F158)</f>
        <v>0</v>
      </c>
    </row>
    <row r="120" spans="1:6" s="3" customFormat="1" ht="25.5">
      <c r="A120" s="49" t="s">
        <v>286</v>
      </c>
      <c r="B120" s="45" t="s">
        <v>27</v>
      </c>
      <c r="C120" s="52" t="s">
        <v>47</v>
      </c>
      <c r="D120" s="63">
        <v>23</v>
      </c>
      <c r="E120" s="73"/>
      <c r="F120" s="48">
        <f t="shared" si="1"/>
        <v>0</v>
      </c>
    </row>
    <row r="121" spans="1:6" s="7" customFormat="1" ht="25.5">
      <c r="A121" s="49" t="s">
        <v>287</v>
      </c>
      <c r="B121" s="45" t="s">
        <v>28</v>
      </c>
      <c r="C121" s="52" t="s">
        <v>47</v>
      </c>
      <c r="D121" s="63">
        <v>23</v>
      </c>
      <c r="E121" s="76"/>
      <c r="F121" s="48">
        <f t="shared" si="1"/>
        <v>0</v>
      </c>
    </row>
    <row r="122" spans="1:6" s="7" customFormat="1" ht="25.5">
      <c r="A122" s="49" t="s">
        <v>288</v>
      </c>
      <c r="B122" s="45" t="s">
        <v>75</v>
      </c>
      <c r="C122" s="52" t="s">
        <v>47</v>
      </c>
      <c r="D122" s="63">
        <v>83</v>
      </c>
      <c r="E122" s="76"/>
      <c r="F122" s="48">
        <f t="shared" si="1"/>
        <v>0</v>
      </c>
    </row>
    <row r="123" spans="1:6" s="7" customFormat="1" ht="25.5">
      <c r="A123" s="49" t="s">
        <v>289</v>
      </c>
      <c r="B123" s="45" t="s">
        <v>76</v>
      </c>
      <c r="C123" s="52" t="s">
        <v>47</v>
      </c>
      <c r="D123" s="63">
        <v>83</v>
      </c>
      <c r="E123" s="76"/>
      <c r="F123" s="48">
        <f t="shared" si="1"/>
        <v>0</v>
      </c>
    </row>
    <row r="124" spans="1:6" s="7" customFormat="1" ht="25.5">
      <c r="A124" s="49" t="s">
        <v>290</v>
      </c>
      <c r="B124" s="45" t="s">
        <v>29</v>
      </c>
      <c r="C124" s="52" t="s">
        <v>47</v>
      </c>
      <c r="D124" s="63">
        <v>1</v>
      </c>
      <c r="E124" s="76"/>
      <c r="F124" s="48">
        <f t="shared" si="1"/>
        <v>0</v>
      </c>
    </row>
    <row r="125" spans="1:6" s="7" customFormat="1" ht="25.5">
      <c r="A125" s="49" t="s">
        <v>291</v>
      </c>
      <c r="B125" s="45" t="s">
        <v>30</v>
      </c>
      <c r="C125" s="52" t="s">
        <v>47</v>
      </c>
      <c r="D125" s="63">
        <v>1</v>
      </c>
      <c r="E125" s="76"/>
      <c r="F125" s="48">
        <f t="shared" si="1"/>
        <v>0</v>
      </c>
    </row>
    <row r="126" spans="1:6" s="7" customFormat="1">
      <c r="A126" s="49" t="s">
        <v>292</v>
      </c>
      <c r="B126" s="45" t="s">
        <v>181</v>
      </c>
      <c r="C126" s="52" t="s">
        <v>47</v>
      </c>
      <c r="D126" s="63">
        <v>3</v>
      </c>
      <c r="E126" s="76"/>
      <c r="F126" s="48">
        <f t="shared" si="1"/>
        <v>0</v>
      </c>
    </row>
    <row r="127" spans="1:6" s="7" customFormat="1">
      <c r="A127" s="49" t="s">
        <v>293</v>
      </c>
      <c r="B127" s="45" t="s">
        <v>31</v>
      </c>
      <c r="C127" s="52" t="s">
        <v>47</v>
      </c>
      <c r="D127" s="62">
        <v>3</v>
      </c>
      <c r="E127" s="76"/>
      <c r="F127" s="48">
        <f t="shared" si="1"/>
        <v>0</v>
      </c>
    </row>
    <row r="128" spans="1:6" s="7" customFormat="1" ht="15.75">
      <c r="A128" s="49" t="s">
        <v>294</v>
      </c>
      <c r="B128" s="45" t="s">
        <v>239</v>
      </c>
      <c r="C128" s="52" t="s">
        <v>12</v>
      </c>
      <c r="D128" s="63">
        <v>2440</v>
      </c>
      <c r="E128" s="76"/>
      <c r="F128" s="48">
        <f t="shared" si="1"/>
        <v>0</v>
      </c>
    </row>
    <row r="129" spans="1:6" s="7" customFormat="1">
      <c r="A129" s="49" t="s">
        <v>295</v>
      </c>
      <c r="B129" s="45" t="s">
        <v>32</v>
      </c>
      <c r="C129" s="52" t="s">
        <v>12</v>
      </c>
      <c r="D129" s="63">
        <v>10940</v>
      </c>
      <c r="E129" s="76"/>
      <c r="F129" s="48">
        <f t="shared" si="1"/>
        <v>0</v>
      </c>
    </row>
    <row r="130" spans="1:6" s="7" customFormat="1">
      <c r="A130" s="49" t="s">
        <v>296</v>
      </c>
      <c r="B130" s="45" t="s">
        <v>33</v>
      </c>
      <c r="C130" s="52" t="s">
        <v>12</v>
      </c>
      <c r="D130" s="63">
        <v>10440</v>
      </c>
      <c r="E130" s="76"/>
      <c r="F130" s="48">
        <f t="shared" si="1"/>
        <v>0</v>
      </c>
    </row>
    <row r="131" spans="1:6" s="7" customFormat="1">
      <c r="A131" s="49" t="s">
        <v>297</v>
      </c>
      <c r="B131" s="45" t="s">
        <v>34</v>
      </c>
      <c r="C131" s="52" t="s">
        <v>12</v>
      </c>
      <c r="D131" s="63">
        <v>500</v>
      </c>
      <c r="E131" s="76"/>
      <c r="F131" s="48">
        <f t="shared" si="1"/>
        <v>0</v>
      </c>
    </row>
    <row r="132" spans="1:6" s="7" customFormat="1" ht="15.75">
      <c r="A132" s="49" t="s">
        <v>298</v>
      </c>
      <c r="B132" s="45" t="s">
        <v>240</v>
      </c>
      <c r="C132" s="52" t="s">
        <v>12</v>
      </c>
      <c r="D132" s="63">
        <v>2140</v>
      </c>
      <c r="E132" s="76"/>
      <c r="F132" s="48">
        <f t="shared" si="1"/>
        <v>0</v>
      </c>
    </row>
    <row r="133" spans="1:6" s="7" customFormat="1" ht="15.75">
      <c r="A133" s="49" t="s">
        <v>299</v>
      </c>
      <c r="B133" s="45" t="s">
        <v>241</v>
      </c>
      <c r="C133" s="52" t="s">
        <v>12</v>
      </c>
      <c r="D133" s="63">
        <v>300</v>
      </c>
      <c r="E133" s="76"/>
      <c r="F133" s="48">
        <f t="shared" ref="F133:F194" si="2">ROUND(D133*E133,2)</f>
        <v>0</v>
      </c>
    </row>
    <row r="134" spans="1:6" s="7" customFormat="1">
      <c r="A134" s="49" t="s">
        <v>300</v>
      </c>
      <c r="B134" s="45" t="s">
        <v>21</v>
      </c>
      <c r="C134" s="52" t="s">
        <v>12</v>
      </c>
      <c r="D134" s="63">
        <v>200</v>
      </c>
      <c r="E134" s="76"/>
      <c r="F134" s="48">
        <f t="shared" si="2"/>
        <v>0</v>
      </c>
    </row>
    <row r="135" spans="1:6" s="7" customFormat="1">
      <c r="A135" s="49" t="s">
        <v>301</v>
      </c>
      <c r="B135" s="45" t="s">
        <v>22</v>
      </c>
      <c r="C135" s="52" t="s">
        <v>12</v>
      </c>
      <c r="D135" s="63">
        <v>200</v>
      </c>
      <c r="E135" s="76"/>
      <c r="F135" s="48">
        <f t="shared" si="2"/>
        <v>0</v>
      </c>
    </row>
    <row r="136" spans="1:6" s="7" customFormat="1" ht="25.5">
      <c r="A136" s="49" t="s">
        <v>302</v>
      </c>
      <c r="B136" s="45" t="s">
        <v>35</v>
      </c>
      <c r="C136" s="52" t="s">
        <v>12</v>
      </c>
      <c r="D136" s="63">
        <v>33</v>
      </c>
      <c r="E136" s="76"/>
      <c r="F136" s="48">
        <f t="shared" si="2"/>
        <v>0</v>
      </c>
    </row>
    <row r="137" spans="1:6" s="7" customFormat="1" ht="25.5">
      <c r="A137" s="49" t="s">
        <v>303</v>
      </c>
      <c r="B137" s="45" t="s">
        <v>36</v>
      </c>
      <c r="C137" s="52" t="s">
        <v>12</v>
      </c>
      <c r="D137" s="63">
        <v>8</v>
      </c>
      <c r="E137" s="76"/>
      <c r="F137" s="48">
        <f t="shared" si="2"/>
        <v>0</v>
      </c>
    </row>
    <row r="138" spans="1:6" s="7" customFormat="1">
      <c r="A138" s="49" t="s">
        <v>304</v>
      </c>
      <c r="B138" s="45" t="s">
        <v>37</v>
      </c>
      <c r="C138" s="52" t="s">
        <v>12</v>
      </c>
      <c r="D138" s="63">
        <v>33</v>
      </c>
      <c r="E138" s="76"/>
      <c r="F138" s="48">
        <f t="shared" si="2"/>
        <v>0</v>
      </c>
    </row>
    <row r="139" spans="1:6" s="7" customFormat="1">
      <c r="A139" s="49" t="s">
        <v>305</v>
      </c>
      <c r="B139" s="45" t="s">
        <v>77</v>
      </c>
      <c r="C139" s="52" t="s">
        <v>12</v>
      </c>
      <c r="D139" s="63">
        <v>236</v>
      </c>
      <c r="E139" s="76"/>
      <c r="F139" s="48">
        <f t="shared" si="2"/>
        <v>0</v>
      </c>
    </row>
    <row r="140" spans="1:6" s="7" customFormat="1">
      <c r="A140" s="49" t="s">
        <v>306</v>
      </c>
      <c r="B140" s="45" t="s">
        <v>78</v>
      </c>
      <c r="C140" s="52" t="s">
        <v>12</v>
      </c>
      <c r="D140" s="63">
        <v>20</v>
      </c>
      <c r="E140" s="76"/>
      <c r="F140" s="48">
        <f t="shared" si="2"/>
        <v>0</v>
      </c>
    </row>
    <row r="141" spans="1:6" s="7" customFormat="1">
      <c r="A141" s="49" t="s">
        <v>307</v>
      </c>
      <c r="B141" s="45" t="s">
        <v>79</v>
      </c>
      <c r="C141" s="52" t="s">
        <v>12</v>
      </c>
      <c r="D141" s="63">
        <v>150</v>
      </c>
      <c r="E141" s="76"/>
      <c r="F141" s="48">
        <f t="shared" si="2"/>
        <v>0</v>
      </c>
    </row>
    <row r="142" spans="1:6" s="7" customFormat="1">
      <c r="A142" s="49" t="s">
        <v>308</v>
      </c>
      <c r="B142" s="45" t="s">
        <v>80</v>
      </c>
      <c r="C142" s="52" t="s">
        <v>12</v>
      </c>
      <c r="D142" s="63">
        <v>280</v>
      </c>
      <c r="E142" s="76"/>
      <c r="F142" s="48">
        <f t="shared" si="2"/>
        <v>0</v>
      </c>
    </row>
    <row r="143" spans="1:6" s="7" customFormat="1" ht="38.25">
      <c r="A143" s="49" t="s">
        <v>309</v>
      </c>
      <c r="B143" s="45" t="s">
        <v>23</v>
      </c>
      <c r="C143" s="52" t="s">
        <v>24</v>
      </c>
      <c r="D143" s="62">
        <v>1</v>
      </c>
      <c r="E143" s="76"/>
      <c r="F143" s="48">
        <f t="shared" si="2"/>
        <v>0</v>
      </c>
    </row>
    <row r="144" spans="1:6" s="7" customFormat="1">
      <c r="A144" s="49" t="s">
        <v>310</v>
      </c>
      <c r="B144" s="45" t="s">
        <v>38</v>
      </c>
      <c r="C144" s="52" t="s">
        <v>47</v>
      </c>
      <c r="D144" s="63">
        <v>4</v>
      </c>
      <c r="E144" s="76"/>
      <c r="F144" s="48">
        <f t="shared" si="2"/>
        <v>0</v>
      </c>
    </row>
    <row r="145" spans="1:6" s="7" customFormat="1">
      <c r="A145" s="49" t="s">
        <v>311</v>
      </c>
      <c r="B145" s="45" t="s">
        <v>39</v>
      </c>
      <c r="C145" s="52" t="s">
        <v>47</v>
      </c>
      <c r="D145" s="63">
        <v>4</v>
      </c>
      <c r="E145" s="76"/>
      <c r="F145" s="48">
        <f t="shared" si="2"/>
        <v>0</v>
      </c>
    </row>
    <row r="146" spans="1:6" s="7" customFormat="1">
      <c r="A146" s="49" t="s">
        <v>312</v>
      </c>
      <c r="B146" s="45" t="s">
        <v>40</v>
      </c>
      <c r="C146" s="52" t="s">
        <v>47</v>
      </c>
      <c r="D146" s="63">
        <v>1</v>
      </c>
      <c r="E146" s="76"/>
      <c r="F146" s="48">
        <f t="shared" si="2"/>
        <v>0</v>
      </c>
    </row>
    <row r="147" spans="1:6" s="7" customFormat="1">
      <c r="A147" s="49" t="s">
        <v>313</v>
      </c>
      <c r="B147" s="45" t="s">
        <v>41</v>
      </c>
      <c r="C147" s="52" t="s">
        <v>47</v>
      </c>
      <c r="D147" s="63">
        <v>1</v>
      </c>
      <c r="E147" s="76"/>
      <c r="F147" s="48">
        <f t="shared" si="2"/>
        <v>0</v>
      </c>
    </row>
    <row r="148" spans="1:6" s="7" customFormat="1">
      <c r="A148" s="49" t="s">
        <v>314</v>
      </c>
      <c r="B148" s="45" t="s">
        <v>42</v>
      </c>
      <c r="C148" s="52" t="s">
        <v>12</v>
      </c>
      <c r="D148" s="63">
        <v>10</v>
      </c>
      <c r="E148" s="76"/>
      <c r="F148" s="48">
        <f t="shared" si="2"/>
        <v>0</v>
      </c>
    </row>
    <row r="149" spans="1:6" s="7" customFormat="1">
      <c r="A149" s="49" t="s">
        <v>315</v>
      </c>
      <c r="B149" s="45" t="s">
        <v>43</v>
      </c>
      <c r="C149" s="52" t="s">
        <v>12</v>
      </c>
      <c r="D149" s="63">
        <v>120</v>
      </c>
      <c r="E149" s="76"/>
      <c r="F149" s="48">
        <f t="shared" si="2"/>
        <v>0</v>
      </c>
    </row>
    <row r="150" spans="1:6" s="7" customFormat="1" ht="15.75">
      <c r="A150" s="49" t="s">
        <v>316</v>
      </c>
      <c r="B150" s="45" t="s">
        <v>242</v>
      </c>
      <c r="C150" s="52" t="s">
        <v>12</v>
      </c>
      <c r="D150" s="63">
        <v>92</v>
      </c>
      <c r="E150" s="76"/>
      <c r="F150" s="48">
        <f t="shared" si="2"/>
        <v>0</v>
      </c>
    </row>
    <row r="151" spans="1:6" s="7" customFormat="1" ht="15.75">
      <c r="A151" s="49" t="s">
        <v>317</v>
      </c>
      <c r="B151" s="45" t="s">
        <v>243</v>
      </c>
      <c r="C151" s="52" t="s">
        <v>12</v>
      </c>
      <c r="D151" s="63">
        <v>28</v>
      </c>
      <c r="E151" s="76"/>
      <c r="F151" s="48">
        <f t="shared" si="2"/>
        <v>0</v>
      </c>
    </row>
    <row r="152" spans="1:6" s="7" customFormat="1">
      <c r="A152" s="49" t="s">
        <v>318</v>
      </c>
      <c r="B152" s="45" t="s">
        <v>44</v>
      </c>
      <c r="C152" s="52" t="s">
        <v>12</v>
      </c>
      <c r="D152" s="63">
        <v>686</v>
      </c>
      <c r="E152" s="76"/>
      <c r="F152" s="48">
        <f t="shared" si="2"/>
        <v>0</v>
      </c>
    </row>
    <row r="153" spans="1:6" s="7" customFormat="1">
      <c r="A153" s="49" t="s">
        <v>319</v>
      </c>
      <c r="B153" s="45" t="s">
        <v>45</v>
      </c>
      <c r="C153" s="52" t="s">
        <v>12</v>
      </c>
      <c r="D153" s="63">
        <v>90</v>
      </c>
      <c r="E153" s="76"/>
      <c r="F153" s="48">
        <f t="shared" si="2"/>
        <v>0</v>
      </c>
    </row>
    <row r="154" spans="1:6" s="7" customFormat="1">
      <c r="A154" s="49" t="s">
        <v>320</v>
      </c>
      <c r="B154" s="45" t="s">
        <v>81</v>
      </c>
      <c r="C154" s="52" t="s">
        <v>12</v>
      </c>
      <c r="D154" s="63">
        <v>66</v>
      </c>
      <c r="E154" s="76"/>
      <c r="F154" s="48">
        <f t="shared" si="2"/>
        <v>0</v>
      </c>
    </row>
    <row r="155" spans="1:6" s="7" customFormat="1">
      <c r="A155" s="49" t="s">
        <v>321</v>
      </c>
      <c r="B155" s="45" t="s">
        <v>46</v>
      </c>
      <c r="C155" s="52" t="s">
        <v>12</v>
      </c>
      <c r="D155" s="63">
        <v>24</v>
      </c>
      <c r="E155" s="76"/>
      <c r="F155" s="48">
        <f t="shared" si="2"/>
        <v>0</v>
      </c>
    </row>
    <row r="156" spans="1:6" s="7" customFormat="1">
      <c r="A156" s="49" t="s">
        <v>322</v>
      </c>
      <c r="B156" s="45" t="s">
        <v>82</v>
      </c>
      <c r="C156" s="52" t="s">
        <v>12</v>
      </c>
      <c r="D156" s="63">
        <v>60</v>
      </c>
      <c r="E156" s="76"/>
      <c r="F156" s="48">
        <f t="shared" si="2"/>
        <v>0</v>
      </c>
    </row>
    <row r="157" spans="1:6" s="7" customFormat="1">
      <c r="A157" s="49" t="s">
        <v>323</v>
      </c>
      <c r="B157" s="45" t="s">
        <v>83</v>
      </c>
      <c r="C157" s="52" t="s">
        <v>47</v>
      </c>
      <c r="D157" s="63">
        <v>46</v>
      </c>
      <c r="E157" s="76"/>
      <c r="F157" s="48">
        <f t="shared" si="2"/>
        <v>0</v>
      </c>
    </row>
    <row r="158" spans="1:6" s="7" customFormat="1">
      <c r="A158" s="49" t="s">
        <v>324</v>
      </c>
      <c r="B158" s="45" t="s">
        <v>84</v>
      </c>
      <c r="C158" s="52" t="s">
        <v>47</v>
      </c>
      <c r="D158" s="62">
        <v>93</v>
      </c>
      <c r="E158" s="76"/>
      <c r="F158" s="48">
        <f t="shared" si="2"/>
        <v>0</v>
      </c>
    </row>
    <row r="159" spans="1:6" s="3" customFormat="1">
      <c r="A159" s="15">
        <v>3</v>
      </c>
      <c r="B159" s="9" t="s">
        <v>191</v>
      </c>
      <c r="C159" s="36"/>
      <c r="D159" s="65"/>
      <c r="E159" s="77"/>
      <c r="F159" s="24">
        <f>SUM(F160:F171)</f>
        <v>0</v>
      </c>
    </row>
    <row r="160" spans="1:6" s="3" customFormat="1">
      <c r="A160" s="49" t="s">
        <v>325</v>
      </c>
      <c r="B160" s="45" t="s">
        <v>17</v>
      </c>
      <c r="C160" s="52" t="s">
        <v>12</v>
      </c>
      <c r="D160" s="63">
        <v>230</v>
      </c>
      <c r="E160" s="73"/>
      <c r="F160" s="48">
        <f t="shared" si="2"/>
        <v>0</v>
      </c>
    </row>
    <row r="161" spans="1:6" s="3" customFormat="1">
      <c r="A161" s="49" t="s">
        <v>326</v>
      </c>
      <c r="B161" s="45" t="s">
        <v>18</v>
      </c>
      <c r="C161" s="52" t="s">
        <v>12</v>
      </c>
      <c r="D161" s="63">
        <v>230</v>
      </c>
      <c r="E161" s="73"/>
      <c r="F161" s="48">
        <f t="shared" si="2"/>
        <v>0</v>
      </c>
    </row>
    <row r="162" spans="1:6" s="3" customFormat="1">
      <c r="A162" s="49" t="s">
        <v>327</v>
      </c>
      <c r="B162" s="45" t="s">
        <v>21</v>
      </c>
      <c r="C162" s="52" t="s">
        <v>12</v>
      </c>
      <c r="D162" s="63">
        <v>65</v>
      </c>
      <c r="E162" s="73"/>
      <c r="F162" s="48">
        <f t="shared" si="2"/>
        <v>0</v>
      </c>
    </row>
    <row r="163" spans="1:6" s="3" customFormat="1">
      <c r="A163" s="49" t="s">
        <v>328</v>
      </c>
      <c r="B163" s="45" t="s">
        <v>22</v>
      </c>
      <c r="C163" s="52" t="s">
        <v>12</v>
      </c>
      <c r="D163" s="63">
        <v>65</v>
      </c>
      <c r="E163" s="73"/>
      <c r="F163" s="48">
        <f t="shared" si="2"/>
        <v>0</v>
      </c>
    </row>
    <row r="164" spans="1:6" s="3" customFormat="1">
      <c r="A164" s="49" t="s">
        <v>329</v>
      </c>
      <c r="B164" s="45" t="s">
        <v>85</v>
      </c>
      <c r="C164" s="52" t="s">
        <v>12</v>
      </c>
      <c r="D164" s="63">
        <v>105</v>
      </c>
      <c r="E164" s="73"/>
      <c r="F164" s="48">
        <f t="shared" si="2"/>
        <v>0</v>
      </c>
    </row>
    <row r="165" spans="1:6" s="3" customFormat="1" ht="15.75">
      <c r="A165" s="49" t="s">
        <v>330</v>
      </c>
      <c r="B165" s="45" t="s">
        <v>244</v>
      </c>
      <c r="C165" s="52" t="s">
        <v>12</v>
      </c>
      <c r="D165" s="63">
        <v>105</v>
      </c>
      <c r="E165" s="73"/>
      <c r="F165" s="48">
        <f t="shared" si="2"/>
        <v>0</v>
      </c>
    </row>
    <row r="166" spans="1:6" s="3" customFormat="1" ht="15.75">
      <c r="A166" s="49" t="s">
        <v>331</v>
      </c>
      <c r="B166" s="45" t="s">
        <v>245</v>
      </c>
      <c r="C166" s="52" t="s">
        <v>12</v>
      </c>
      <c r="D166" s="63">
        <v>85</v>
      </c>
      <c r="E166" s="73"/>
      <c r="F166" s="48">
        <f t="shared" si="2"/>
        <v>0</v>
      </c>
    </row>
    <row r="167" spans="1:6" s="3" customFormat="1" ht="15.75">
      <c r="A167" s="49" t="s">
        <v>332</v>
      </c>
      <c r="B167" s="45" t="s">
        <v>246</v>
      </c>
      <c r="C167" s="52" t="s">
        <v>12</v>
      </c>
      <c r="D167" s="63">
        <v>85</v>
      </c>
      <c r="E167" s="73"/>
      <c r="F167" s="48">
        <f t="shared" si="2"/>
        <v>0</v>
      </c>
    </row>
    <row r="168" spans="1:6" s="3" customFormat="1">
      <c r="A168" s="49" t="s">
        <v>333</v>
      </c>
      <c r="B168" s="45" t="s">
        <v>86</v>
      </c>
      <c r="C168" s="52" t="s">
        <v>47</v>
      </c>
      <c r="D168" s="62">
        <v>7</v>
      </c>
      <c r="E168" s="73"/>
      <c r="F168" s="48">
        <f t="shared" si="2"/>
        <v>0</v>
      </c>
    </row>
    <row r="169" spans="1:6" s="3" customFormat="1">
      <c r="A169" s="49" t="s">
        <v>334</v>
      </c>
      <c r="B169" s="45" t="s">
        <v>83</v>
      </c>
      <c r="C169" s="52" t="s">
        <v>47</v>
      </c>
      <c r="D169" s="62">
        <v>5</v>
      </c>
      <c r="E169" s="73"/>
      <c r="F169" s="48">
        <f t="shared" si="2"/>
        <v>0</v>
      </c>
    </row>
    <row r="170" spans="1:6" s="3" customFormat="1">
      <c r="A170" s="49" t="s">
        <v>335</v>
      </c>
      <c r="B170" s="45" t="s">
        <v>87</v>
      </c>
      <c r="C170" s="52" t="s">
        <v>47</v>
      </c>
      <c r="D170" s="62">
        <v>8</v>
      </c>
      <c r="E170" s="73"/>
      <c r="F170" s="48">
        <f t="shared" si="2"/>
        <v>0</v>
      </c>
    </row>
    <row r="171" spans="1:6" s="3" customFormat="1">
      <c r="A171" s="49" t="s">
        <v>336</v>
      </c>
      <c r="B171" s="45" t="s">
        <v>88</v>
      </c>
      <c r="C171" s="52" t="s">
        <v>47</v>
      </c>
      <c r="D171" s="62">
        <v>8</v>
      </c>
      <c r="E171" s="73"/>
      <c r="F171" s="48">
        <f t="shared" si="2"/>
        <v>0</v>
      </c>
    </row>
    <row r="172" spans="1:6" s="3" customFormat="1">
      <c r="A172" s="15" t="s">
        <v>337</v>
      </c>
      <c r="B172" s="9" t="s">
        <v>189</v>
      </c>
      <c r="C172" s="36"/>
      <c r="D172" s="66"/>
      <c r="E172" s="78"/>
      <c r="F172" s="25">
        <f>SUM(F173:F179)</f>
        <v>0</v>
      </c>
    </row>
    <row r="173" spans="1:6" s="3" customFormat="1" ht="15.75">
      <c r="A173" s="49" t="s">
        <v>338</v>
      </c>
      <c r="B173" s="45" t="s">
        <v>239</v>
      </c>
      <c r="C173" s="52" t="s">
        <v>12</v>
      </c>
      <c r="D173" s="63">
        <v>135</v>
      </c>
      <c r="E173" s="73"/>
      <c r="F173" s="48">
        <f t="shared" si="2"/>
        <v>0</v>
      </c>
    </row>
    <row r="174" spans="1:6" s="3" customFormat="1">
      <c r="A174" s="49" t="s">
        <v>339</v>
      </c>
      <c r="B174" s="45" t="s">
        <v>32</v>
      </c>
      <c r="C174" s="52" t="s">
        <v>12</v>
      </c>
      <c r="D174" s="63">
        <v>365</v>
      </c>
      <c r="E174" s="73"/>
      <c r="F174" s="48">
        <f t="shared" si="2"/>
        <v>0</v>
      </c>
    </row>
    <row r="175" spans="1:6" s="3" customFormat="1" ht="15.75">
      <c r="A175" s="49" t="s">
        <v>340</v>
      </c>
      <c r="B175" s="45" t="s">
        <v>247</v>
      </c>
      <c r="C175" s="52" t="s">
        <v>12</v>
      </c>
      <c r="D175" s="63">
        <v>135</v>
      </c>
      <c r="E175" s="73"/>
      <c r="F175" s="48">
        <f t="shared" si="2"/>
        <v>0</v>
      </c>
    </row>
    <row r="176" spans="1:6" s="3" customFormat="1">
      <c r="A176" s="49" t="s">
        <v>341</v>
      </c>
      <c r="B176" s="45" t="s">
        <v>89</v>
      </c>
      <c r="C176" s="52" t="s">
        <v>12</v>
      </c>
      <c r="D176" s="63">
        <v>365</v>
      </c>
      <c r="E176" s="73"/>
      <c r="F176" s="48">
        <f t="shared" si="2"/>
        <v>0</v>
      </c>
    </row>
    <row r="177" spans="1:6" s="3" customFormat="1" ht="25.5">
      <c r="A177" s="49" t="s">
        <v>342</v>
      </c>
      <c r="B177" s="45" t="s">
        <v>75</v>
      </c>
      <c r="C177" s="52" t="s">
        <v>47</v>
      </c>
      <c r="D177" s="63">
        <v>3</v>
      </c>
      <c r="E177" s="73"/>
      <c r="F177" s="48">
        <f t="shared" si="2"/>
        <v>0</v>
      </c>
    </row>
    <row r="178" spans="1:6" s="3" customFormat="1" ht="25.5">
      <c r="A178" s="49" t="s">
        <v>343</v>
      </c>
      <c r="B178" s="45" t="s">
        <v>76</v>
      </c>
      <c r="C178" s="52" t="s">
        <v>47</v>
      </c>
      <c r="D178" s="63">
        <v>3</v>
      </c>
      <c r="E178" s="73"/>
      <c r="F178" s="48">
        <f t="shared" si="2"/>
        <v>0</v>
      </c>
    </row>
    <row r="179" spans="1:6" s="3" customFormat="1">
      <c r="A179" s="49" t="s">
        <v>344</v>
      </c>
      <c r="B179" s="45" t="s">
        <v>84</v>
      </c>
      <c r="C179" s="52" t="s">
        <v>47</v>
      </c>
      <c r="D179" s="63">
        <v>1</v>
      </c>
      <c r="E179" s="73"/>
      <c r="F179" s="48">
        <f t="shared" si="2"/>
        <v>0</v>
      </c>
    </row>
    <row r="180" spans="1:6" s="3" customFormat="1">
      <c r="A180" s="15" t="s">
        <v>345</v>
      </c>
      <c r="B180" s="9" t="s">
        <v>190</v>
      </c>
      <c r="C180" s="36"/>
      <c r="D180" s="66"/>
      <c r="E180" s="78"/>
      <c r="F180" s="25">
        <f>SUM(F181:F186)</f>
        <v>0</v>
      </c>
    </row>
    <row r="181" spans="1:6" s="3" customFormat="1">
      <c r="A181" s="49" t="s">
        <v>346</v>
      </c>
      <c r="B181" s="45" t="s">
        <v>95</v>
      </c>
      <c r="C181" s="52" t="s">
        <v>47</v>
      </c>
      <c r="D181" s="62">
        <v>2</v>
      </c>
      <c r="E181" s="73"/>
      <c r="F181" s="48">
        <f t="shared" si="2"/>
        <v>0</v>
      </c>
    </row>
    <row r="182" spans="1:6" s="3" customFormat="1">
      <c r="A182" s="49" t="s">
        <v>347</v>
      </c>
      <c r="B182" s="45" t="s">
        <v>94</v>
      </c>
      <c r="C182" s="52" t="s">
        <v>47</v>
      </c>
      <c r="D182" s="62">
        <v>9</v>
      </c>
      <c r="E182" s="73"/>
      <c r="F182" s="48">
        <f t="shared" si="2"/>
        <v>0</v>
      </c>
    </row>
    <row r="183" spans="1:6" s="3" customFormat="1">
      <c r="A183" s="49" t="s">
        <v>348</v>
      </c>
      <c r="B183" s="45" t="s">
        <v>93</v>
      </c>
      <c r="C183" s="52" t="s">
        <v>47</v>
      </c>
      <c r="D183" s="62">
        <v>1</v>
      </c>
      <c r="E183" s="73"/>
      <c r="F183" s="48">
        <f t="shared" si="2"/>
        <v>0</v>
      </c>
    </row>
    <row r="184" spans="1:6" s="3" customFormat="1">
      <c r="A184" s="49" t="s">
        <v>349</v>
      </c>
      <c r="B184" s="45" t="s">
        <v>92</v>
      </c>
      <c r="C184" s="52" t="s">
        <v>47</v>
      </c>
      <c r="D184" s="62">
        <v>1</v>
      </c>
      <c r="E184" s="73"/>
      <c r="F184" s="48">
        <f t="shared" si="2"/>
        <v>0</v>
      </c>
    </row>
    <row r="185" spans="1:6" s="3" customFormat="1">
      <c r="A185" s="49" t="s">
        <v>350</v>
      </c>
      <c r="B185" s="45" t="s">
        <v>91</v>
      </c>
      <c r="C185" s="52" t="s">
        <v>12</v>
      </c>
      <c r="D185" s="62">
        <v>35</v>
      </c>
      <c r="E185" s="73"/>
      <c r="F185" s="48">
        <f t="shared" si="2"/>
        <v>0</v>
      </c>
    </row>
    <row r="186" spans="1:6" s="3" customFormat="1">
      <c r="A186" s="49" t="s">
        <v>351</v>
      </c>
      <c r="B186" s="45" t="s">
        <v>90</v>
      </c>
      <c r="C186" s="52" t="s">
        <v>12</v>
      </c>
      <c r="D186" s="62">
        <v>33</v>
      </c>
      <c r="E186" s="73"/>
      <c r="F186" s="48">
        <f t="shared" si="2"/>
        <v>0</v>
      </c>
    </row>
    <row r="187" spans="1:6" s="7" customFormat="1">
      <c r="A187" s="17" t="s">
        <v>352</v>
      </c>
      <c r="B187" s="18" t="s">
        <v>188</v>
      </c>
      <c r="C187" s="37"/>
      <c r="D187" s="67"/>
      <c r="E187" s="78"/>
      <c r="F187" s="25">
        <f>SUM(F188:F191)</f>
        <v>0</v>
      </c>
    </row>
    <row r="188" spans="1:6" s="7" customFormat="1" ht="25.5">
      <c r="A188" s="49" t="s">
        <v>353</v>
      </c>
      <c r="B188" s="50" t="s">
        <v>66</v>
      </c>
      <c r="C188" s="51" t="s">
        <v>12</v>
      </c>
      <c r="D188" s="59">
        <v>56</v>
      </c>
      <c r="E188" s="76"/>
      <c r="F188" s="48">
        <f t="shared" si="2"/>
        <v>0</v>
      </c>
    </row>
    <row r="189" spans="1:6" s="7" customFormat="1">
      <c r="A189" s="49" t="s">
        <v>354</v>
      </c>
      <c r="B189" s="50" t="s">
        <v>67</v>
      </c>
      <c r="C189" s="51" t="s">
        <v>47</v>
      </c>
      <c r="D189" s="59">
        <v>4</v>
      </c>
      <c r="E189" s="76"/>
      <c r="F189" s="48">
        <f t="shared" si="2"/>
        <v>0</v>
      </c>
    </row>
    <row r="190" spans="1:6" s="7" customFormat="1">
      <c r="A190" s="49" t="s">
        <v>355</v>
      </c>
      <c r="B190" s="50" t="s">
        <v>68</v>
      </c>
      <c r="C190" s="51" t="s">
        <v>12</v>
      </c>
      <c r="D190" s="59">
        <v>56</v>
      </c>
      <c r="E190" s="76"/>
      <c r="F190" s="48">
        <f t="shared" si="2"/>
        <v>0</v>
      </c>
    </row>
    <row r="191" spans="1:6" s="7" customFormat="1">
      <c r="A191" s="49" t="s">
        <v>356</v>
      </c>
      <c r="B191" s="50" t="s">
        <v>153</v>
      </c>
      <c r="C191" s="51" t="s">
        <v>47</v>
      </c>
      <c r="D191" s="59">
        <v>4</v>
      </c>
      <c r="E191" s="76"/>
      <c r="F191" s="48">
        <f t="shared" si="2"/>
        <v>0</v>
      </c>
    </row>
    <row r="192" spans="1:6" s="7" customFormat="1">
      <c r="A192" s="19" t="s">
        <v>187</v>
      </c>
      <c r="B192" s="20" t="s">
        <v>182</v>
      </c>
      <c r="C192" s="38"/>
      <c r="D192" s="68"/>
      <c r="E192" s="39"/>
      <c r="F192" s="26">
        <f>SUM(F193:F194)</f>
        <v>0</v>
      </c>
    </row>
    <row r="193" spans="1:6" s="7" customFormat="1">
      <c r="A193" s="49">
        <v>1</v>
      </c>
      <c r="B193" s="50" t="s">
        <v>183</v>
      </c>
      <c r="C193" s="51" t="s">
        <v>47</v>
      </c>
      <c r="D193" s="59">
        <v>10</v>
      </c>
      <c r="E193" s="76"/>
      <c r="F193" s="48">
        <f t="shared" si="2"/>
        <v>0</v>
      </c>
    </row>
    <row r="194" spans="1:6" s="7" customFormat="1">
      <c r="A194" s="49">
        <v>2</v>
      </c>
      <c r="B194" s="50" t="s">
        <v>184</v>
      </c>
      <c r="C194" s="51" t="s">
        <v>12</v>
      </c>
      <c r="D194" s="59">
        <v>50</v>
      </c>
      <c r="E194" s="76"/>
      <c r="F194" s="48">
        <f t="shared" si="2"/>
        <v>0</v>
      </c>
    </row>
    <row r="195" spans="1:6" s="3" customFormat="1">
      <c r="A195" s="19" t="s">
        <v>197</v>
      </c>
      <c r="B195" s="20" t="s">
        <v>108</v>
      </c>
      <c r="C195" s="38"/>
      <c r="D195" s="68"/>
      <c r="E195" s="39"/>
      <c r="F195" s="26">
        <f>F196+F207</f>
        <v>0</v>
      </c>
    </row>
    <row r="196" spans="1:6" s="3" customFormat="1">
      <c r="A196" s="14" t="s">
        <v>357</v>
      </c>
      <c r="B196" s="10" t="s">
        <v>198</v>
      </c>
      <c r="C196" s="40"/>
      <c r="D196" s="64"/>
      <c r="E196" s="35"/>
      <c r="F196" s="23">
        <f>SUM(F197:F206)</f>
        <v>0</v>
      </c>
    </row>
    <row r="197" spans="1:6" s="3" customFormat="1">
      <c r="A197" s="44" t="s">
        <v>248</v>
      </c>
      <c r="B197" s="47" t="s">
        <v>109</v>
      </c>
      <c r="C197" s="46" t="s">
        <v>1</v>
      </c>
      <c r="D197" s="69">
        <v>28.9</v>
      </c>
      <c r="E197" s="73"/>
      <c r="F197" s="48">
        <f t="shared" ref="F197:F217" si="3">ROUND(D197*E197,2)</f>
        <v>0</v>
      </c>
    </row>
    <row r="198" spans="1:6" s="3" customFormat="1">
      <c r="A198" s="44" t="s">
        <v>249</v>
      </c>
      <c r="B198" s="47" t="s">
        <v>110</v>
      </c>
      <c r="C198" s="46" t="s">
        <v>1</v>
      </c>
      <c r="D198" s="69">
        <v>38</v>
      </c>
      <c r="E198" s="73"/>
      <c r="F198" s="48">
        <f t="shared" si="3"/>
        <v>0</v>
      </c>
    </row>
    <row r="199" spans="1:6" s="3" customFormat="1">
      <c r="A199" s="44" t="s">
        <v>250</v>
      </c>
      <c r="B199" s="47" t="s">
        <v>111</v>
      </c>
      <c r="C199" s="46" t="s">
        <v>2</v>
      </c>
      <c r="D199" s="69">
        <v>5</v>
      </c>
      <c r="E199" s="73"/>
      <c r="F199" s="48">
        <f t="shared" si="3"/>
        <v>0</v>
      </c>
    </row>
    <row r="200" spans="1:6" s="3" customFormat="1">
      <c r="A200" s="44" t="s">
        <v>251</v>
      </c>
      <c r="B200" s="47" t="s">
        <v>112</v>
      </c>
      <c r="C200" s="46" t="s">
        <v>2</v>
      </c>
      <c r="D200" s="69">
        <v>16</v>
      </c>
      <c r="E200" s="73"/>
      <c r="F200" s="48">
        <f t="shared" si="3"/>
        <v>0</v>
      </c>
    </row>
    <row r="201" spans="1:6" s="3" customFormat="1">
      <c r="A201" s="44" t="s">
        <v>252</v>
      </c>
      <c r="B201" s="47" t="s">
        <v>113</v>
      </c>
      <c r="C201" s="46" t="s">
        <v>1</v>
      </c>
      <c r="D201" s="69">
        <v>38</v>
      </c>
      <c r="E201" s="73"/>
      <c r="F201" s="48">
        <f t="shared" si="3"/>
        <v>0</v>
      </c>
    </row>
    <row r="202" spans="1:6" s="3" customFormat="1">
      <c r="A202" s="44" t="s">
        <v>253</v>
      </c>
      <c r="B202" s="47" t="s">
        <v>114</v>
      </c>
      <c r="C202" s="46" t="s">
        <v>1</v>
      </c>
      <c r="D202" s="69">
        <v>28.9</v>
      </c>
      <c r="E202" s="73"/>
      <c r="F202" s="48">
        <f t="shared" si="3"/>
        <v>0</v>
      </c>
    </row>
    <row r="203" spans="1:6" s="3" customFormat="1">
      <c r="A203" s="44" t="s">
        <v>254</v>
      </c>
      <c r="B203" s="47" t="s">
        <v>115</v>
      </c>
      <c r="C203" s="46" t="s">
        <v>2</v>
      </c>
      <c r="D203" s="69">
        <v>1</v>
      </c>
      <c r="E203" s="73"/>
      <c r="F203" s="48">
        <f t="shared" si="3"/>
        <v>0</v>
      </c>
    </row>
    <row r="204" spans="1:6" s="3" customFormat="1">
      <c r="A204" s="44" t="s">
        <v>255</v>
      </c>
      <c r="B204" s="47" t="s">
        <v>116</v>
      </c>
      <c r="C204" s="46" t="s">
        <v>1</v>
      </c>
      <c r="D204" s="69">
        <v>66.900000000000006</v>
      </c>
      <c r="E204" s="73"/>
      <c r="F204" s="48">
        <f t="shared" si="3"/>
        <v>0</v>
      </c>
    </row>
    <row r="205" spans="1:6" s="3" customFormat="1">
      <c r="A205" s="44" t="s">
        <v>256</v>
      </c>
      <c r="B205" s="47" t="s">
        <v>117</v>
      </c>
      <c r="C205" s="46" t="s">
        <v>1</v>
      </c>
      <c r="D205" s="69">
        <v>66.900000000000006</v>
      </c>
      <c r="E205" s="73"/>
      <c r="F205" s="48">
        <f t="shared" si="3"/>
        <v>0</v>
      </c>
    </row>
    <row r="206" spans="1:6" s="3" customFormat="1">
      <c r="A206" s="44" t="s">
        <v>257</v>
      </c>
      <c r="B206" s="47" t="s">
        <v>118</v>
      </c>
      <c r="C206" s="46" t="s">
        <v>2</v>
      </c>
      <c r="D206" s="69">
        <v>1</v>
      </c>
      <c r="E206" s="73"/>
      <c r="F206" s="48">
        <f t="shared" si="3"/>
        <v>0</v>
      </c>
    </row>
    <row r="207" spans="1:6" s="3" customFormat="1">
      <c r="A207" s="14" t="s">
        <v>358</v>
      </c>
      <c r="B207" s="10" t="s">
        <v>199</v>
      </c>
      <c r="C207" s="40"/>
      <c r="D207" s="64"/>
      <c r="E207" s="35"/>
      <c r="F207" s="23">
        <f>SUM(F208:F217)</f>
        <v>0</v>
      </c>
    </row>
    <row r="208" spans="1:6" s="3" customFormat="1">
      <c r="A208" s="44" t="s">
        <v>286</v>
      </c>
      <c r="B208" s="45" t="s">
        <v>202</v>
      </c>
      <c r="C208" s="46" t="s">
        <v>133</v>
      </c>
      <c r="D208" s="62">
        <v>4.3</v>
      </c>
      <c r="E208" s="73"/>
      <c r="F208" s="48">
        <f t="shared" si="3"/>
        <v>0</v>
      </c>
    </row>
    <row r="209" spans="1:6" s="3" customFormat="1">
      <c r="A209" s="44" t="s">
        <v>287</v>
      </c>
      <c r="B209" s="47" t="s">
        <v>119</v>
      </c>
      <c r="C209" s="46" t="s">
        <v>133</v>
      </c>
      <c r="D209" s="69">
        <v>29</v>
      </c>
      <c r="E209" s="73"/>
      <c r="F209" s="48">
        <f t="shared" si="3"/>
        <v>0</v>
      </c>
    </row>
    <row r="210" spans="1:6" s="3" customFormat="1">
      <c r="A210" s="44" t="s">
        <v>288</v>
      </c>
      <c r="B210" s="47" t="s">
        <v>120</v>
      </c>
      <c r="C210" s="46" t="s">
        <v>133</v>
      </c>
      <c r="D210" s="69">
        <v>26.3</v>
      </c>
      <c r="E210" s="73"/>
      <c r="F210" s="48">
        <f t="shared" si="3"/>
        <v>0</v>
      </c>
    </row>
    <row r="211" spans="1:6" s="3" customFormat="1">
      <c r="A211" s="44" t="s">
        <v>289</v>
      </c>
      <c r="B211" s="47" t="s">
        <v>121</v>
      </c>
      <c r="C211" s="46" t="s">
        <v>2</v>
      </c>
      <c r="D211" s="69">
        <v>2</v>
      </c>
      <c r="E211" s="73"/>
      <c r="F211" s="48">
        <f t="shared" si="3"/>
        <v>0</v>
      </c>
    </row>
    <row r="212" spans="1:6" s="3" customFormat="1">
      <c r="A212" s="44" t="s">
        <v>290</v>
      </c>
      <c r="B212" s="47" t="s">
        <v>122</v>
      </c>
      <c r="C212" s="46" t="s">
        <v>2</v>
      </c>
      <c r="D212" s="69">
        <v>6</v>
      </c>
      <c r="E212" s="73"/>
      <c r="F212" s="48">
        <f t="shared" si="3"/>
        <v>0</v>
      </c>
    </row>
    <row r="213" spans="1:6" s="3" customFormat="1">
      <c r="A213" s="44" t="s">
        <v>291</v>
      </c>
      <c r="B213" s="47" t="s">
        <v>123</v>
      </c>
      <c r="C213" s="46" t="s">
        <v>1</v>
      </c>
      <c r="D213" s="69">
        <v>51</v>
      </c>
      <c r="E213" s="73"/>
      <c r="F213" s="48">
        <f t="shared" si="3"/>
        <v>0</v>
      </c>
    </row>
    <row r="214" spans="1:6" s="3" customFormat="1">
      <c r="A214" s="44" t="s">
        <v>292</v>
      </c>
      <c r="B214" s="47" t="s">
        <v>124</v>
      </c>
      <c r="C214" s="46" t="s">
        <v>2</v>
      </c>
      <c r="D214" s="69">
        <v>18</v>
      </c>
      <c r="E214" s="73"/>
      <c r="F214" s="48">
        <f t="shared" si="3"/>
        <v>0</v>
      </c>
    </row>
    <row r="215" spans="1:6" s="3" customFormat="1">
      <c r="A215" s="44" t="s">
        <v>293</v>
      </c>
      <c r="B215" s="47" t="s">
        <v>125</v>
      </c>
      <c r="C215" s="46" t="s">
        <v>2</v>
      </c>
      <c r="D215" s="69">
        <v>12</v>
      </c>
      <c r="E215" s="73"/>
      <c r="F215" s="48">
        <f t="shared" si="3"/>
        <v>0</v>
      </c>
    </row>
    <row r="216" spans="1:6" s="3" customFormat="1">
      <c r="A216" s="44" t="s">
        <v>294</v>
      </c>
      <c r="B216" s="47" t="s">
        <v>126</v>
      </c>
      <c r="C216" s="46" t="s">
        <v>2</v>
      </c>
      <c r="D216" s="69">
        <v>1</v>
      </c>
      <c r="E216" s="73"/>
      <c r="F216" s="48">
        <f t="shared" si="3"/>
        <v>0</v>
      </c>
    </row>
    <row r="217" spans="1:6" s="3" customFormat="1">
      <c r="A217" s="44" t="s">
        <v>295</v>
      </c>
      <c r="B217" s="47" t="s">
        <v>127</v>
      </c>
      <c r="C217" s="46" t="s">
        <v>1</v>
      </c>
      <c r="D217" s="69">
        <v>16</v>
      </c>
      <c r="E217" s="73"/>
      <c r="F217" s="48">
        <f t="shared" si="3"/>
        <v>0</v>
      </c>
    </row>
    <row r="218" spans="1:6">
      <c r="A218" s="79"/>
      <c r="B218" s="41" t="s">
        <v>362</v>
      </c>
      <c r="C218" s="43"/>
      <c r="D218" s="43"/>
      <c r="E218" s="42"/>
      <c r="F218" s="22">
        <f>F3+F79+F192+F195</f>
        <v>0</v>
      </c>
    </row>
    <row r="219" spans="1:6">
      <c r="A219" s="79"/>
      <c r="B219" s="41" t="s">
        <v>361</v>
      </c>
      <c r="C219" s="43"/>
      <c r="D219" s="43"/>
      <c r="E219" s="42"/>
      <c r="F219" s="22">
        <f>ROUND(F218*20%,2)</f>
        <v>0</v>
      </c>
    </row>
    <row r="220" spans="1:6">
      <c r="A220" s="79"/>
      <c r="B220" s="41" t="s">
        <v>363</v>
      </c>
      <c r="C220" s="43"/>
      <c r="D220" s="43"/>
      <c r="E220" s="42"/>
      <c r="F220" s="22">
        <f>F219+F218</f>
        <v>0</v>
      </c>
    </row>
    <row r="221" spans="1:6">
      <c r="C221" s="8"/>
      <c r="D221" s="70"/>
    </row>
    <row r="222" spans="1:6">
      <c r="D222" s="71"/>
    </row>
  </sheetData>
  <sheetProtection sheet="1" objects="1" scenarios="1" selectLockedCells="1"/>
  <mergeCells count="4">
    <mergeCell ref="B218:E218"/>
    <mergeCell ref="B219:E219"/>
    <mergeCell ref="B220:E220"/>
    <mergeCell ref="A1:F1"/>
  </mergeCells>
  <phoneticPr fontId="2" type="noConversion"/>
  <printOptions horizontalCentered="1" verticalCentered="1"/>
  <pageMargins left="0.25" right="0.25" top="0.75" bottom="0.75" header="0.3" footer="0.3"/>
  <pageSetup paperSize="9" scale="80" fitToHeight="0" orientation="landscape" r:id="rId1"/>
  <headerFooter alignWithMargins="0">
    <oddFooter>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</vt:i4>
      </vt:variant>
      <vt:variant>
        <vt:lpstr>Наименувани диапазони</vt:lpstr>
      </vt:variant>
      <vt:variant>
        <vt:i4>1</vt:i4>
      </vt:variant>
    </vt:vector>
  </HeadingPairs>
  <TitlesOfParts>
    <vt:vector size="2" baseType="lpstr">
      <vt:lpstr>KS</vt:lpstr>
      <vt:lpstr>KS!Област_печат</vt:lpstr>
    </vt:vector>
  </TitlesOfParts>
  <Company>AKVA TEMPUS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Ekaterina Yavricheva</dc:creator>
  <cp:lastModifiedBy>Веселин Джелатов</cp:lastModifiedBy>
  <cp:revision/>
  <cp:lastPrinted>2018-09-04T07:42:48Z</cp:lastPrinted>
  <dcterms:created xsi:type="dcterms:W3CDTF">2010-03-16T23:01:15Z</dcterms:created>
  <dcterms:modified xsi:type="dcterms:W3CDTF">2018-09-04T12:09:12Z</dcterms:modified>
</cp:coreProperties>
</file>